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gyo21\Desktop\☆1人当たり\R6_１人当たり医療費\"/>
    </mc:Choice>
  </mc:AlternateContent>
  <xr:revisionPtr revIDLastSave="0" documentId="13_ncr:1_{A0818656-E220-486C-956F-0EF3D45E01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人当たりの医療費" sheetId="4" r:id="rId1"/>
    <sheet name="被保険者数" sheetId="5" r:id="rId2"/>
    <sheet name="医療費集約" sheetId="3" r:id="rId3"/>
    <sheet name="９割" sheetId="2" r:id="rId4"/>
    <sheet name="８割 " sheetId="7" r:id="rId5"/>
    <sheet name="７割" sheetId="1" r:id="rId6"/>
    <sheet name="現金給付" sheetId="6" r:id="rId7"/>
  </sheets>
  <definedNames>
    <definedName name="_xlnm._FilterDatabase" localSheetId="0" hidden="1">'1人当たりの医療費'!$A$4:$BO$4</definedName>
    <definedName name="_xlnm._FilterDatabase" localSheetId="1" hidden="1">被保険者数!$A$3:$WVL$3</definedName>
    <definedName name="_xlnm.Print_Area" localSheetId="0">'1人当たりの医療費'!$A$1:$T$48</definedName>
    <definedName name="_xlnm.Print_Area" localSheetId="5">'７割'!$A$1:$EL$45</definedName>
    <definedName name="_xlnm.Print_Area" localSheetId="4">'８割 '!$A$1:$EL$45</definedName>
    <definedName name="_xlnm.Print_Area" localSheetId="3">'９割'!$A$1:$EL$45</definedName>
    <definedName name="_xlnm.Print_Area" localSheetId="2">医療費集約!$A$1:$EL$45</definedName>
    <definedName name="_xlnm.Print_Area" localSheetId="6">現金給付!$A$2:$CY$47</definedName>
    <definedName name="_xlnm.Print_Area" localSheetId="1">被保険者数!$A$1:$O$47</definedName>
    <definedName name="_xlnm.Print_Titles" localSheetId="5">'７割'!$A:$A</definedName>
    <definedName name="_xlnm.Print_Titles" localSheetId="4">'８割 '!$A:$A</definedName>
    <definedName name="_xlnm.Print_Titles" localSheetId="3">'９割'!$A:$A</definedName>
    <definedName name="_xlnm.Print_Titles" localSheetId="2">医療費集約!$A:$A</definedName>
    <definedName name="_xlnm.Print_Titles" localSheetId="6">現金給付!$A:$C</definedName>
  </definedNames>
  <calcPr calcId="191029"/>
</workbook>
</file>

<file path=xl/calcChain.xml><?xml version="1.0" encoding="utf-8"?>
<calcChain xmlns="http://schemas.openxmlformats.org/spreadsheetml/2006/main">
  <c r="H17" i="4" l="1"/>
  <c r="CQ46" i="6" l="1"/>
  <c r="EI45" i="3" l="1"/>
  <c r="DS45" i="3"/>
  <c r="CS46" i="6"/>
  <c r="CQ47" i="6"/>
  <c r="CN6" i="6"/>
  <c r="CH45" i="3" l="1"/>
  <c r="CI45" i="3"/>
  <c r="CJ45" i="3"/>
  <c r="CK45" i="3"/>
  <c r="CL45" i="3"/>
  <c r="CM45" i="3"/>
  <c r="DP45" i="1"/>
  <c r="DO45" i="1"/>
  <c r="DN45" i="1"/>
  <c r="DM45" i="1"/>
  <c r="DL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DP45" i="7"/>
  <c r="DO45" i="7"/>
  <c r="DN45" i="7"/>
  <c r="DM45" i="7"/>
  <c r="DL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CH45" i="7"/>
  <c r="DP45" i="2"/>
  <c r="DO45" i="2"/>
  <c r="DN45" i="2"/>
  <c r="DM45" i="2"/>
  <c r="DL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DP45" i="3"/>
  <c r="DO45" i="3"/>
  <c r="DN45" i="3"/>
  <c r="DM45" i="3"/>
  <c r="DL45" i="3"/>
  <c r="CZ4" i="3"/>
  <c r="DF4" i="3" s="1"/>
  <c r="DD4" i="1" l="1"/>
  <c r="DC4" i="1"/>
  <c r="DB4" i="1"/>
  <c r="DA4" i="1"/>
  <c r="CZ4" i="1"/>
  <c r="DS4" i="2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" i="7"/>
  <c r="B45" i="2"/>
  <c r="C45" i="2"/>
  <c r="D45" i="2"/>
  <c r="E45" i="2"/>
  <c r="F45" i="2"/>
  <c r="G45" i="2"/>
  <c r="B45" i="3"/>
  <c r="C45" i="3"/>
  <c r="D45" i="3"/>
  <c r="E45" i="3"/>
  <c r="F45" i="3"/>
  <c r="G45" i="3"/>
  <c r="CU7" i="6" l="1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T22" i="6"/>
  <c r="CT23" i="6"/>
  <c r="CT24" i="6"/>
  <c r="CT25" i="6"/>
  <c r="CT26" i="6"/>
  <c r="CT27" i="6"/>
  <c r="CT28" i="6"/>
  <c r="CT29" i="6"/>
  <c r="CT30" i="6"/>
  <c r="CT31" i="6"/>
  <c r="CT32" i="6"/>
  <c r="CT33" i="6"/>
  <c r="CT34" i="6"/>
  <c r="CT35" i="6"/>
  <c r="CT36" i="6"/>
  <c r="CT37" i="6"/>
  <c r="CT38" i="6"/>
  <c r="CT39" i="6"/>
  <c r="CT40" i="6"/>
  <c r="CT41" i="6"/>
  <c r="CT42" i="6"/>
  <c r="CT43" i="6"/>
  <c r="CT44" i="6"/>
  <c r="CT45" i="6"/>
  <c r="CT46" i="6"/>
  <c r="CT6" i="6"/>
  <c r="CS7" i="6"/>
  <c r="CS8" i="6"/>
  <c r="CS9" i="6"/>
  <c r="CS10" i="6"/>
  <c r="CS11" i="6"/>
  <c r="CS12" i="6"/>
  <c r="CS13" i="6"/>
  <c r="CS14" i="6"/>
  <c r="CS15" i="6"/>
  <c r="CS16" i="6"/>
  <c r="CS17" i="6"/>
  <c r="CS18" i="6"/>
  <c r="CS19" i="6"/>
  <c r="CS20" i="6"/>
  <c r="CS21" i="6"/>
  <c r="CS22" i="6"/>
  <c r="CS23" i="6"/>
  <c r="CS24" i="6"/>
  <c r="CS25" i="6"/>
  <c r="CS26" i="6"/>
  <c r="CS27" i="6"/>
  <c r="CS28" i="6"/>
  <c r="CS29" i="6"/>
  <c r="CS30" i="6"/>
  <c r="CS31" i="6"/>
  <c r="CS32" i="6"/>
  <c r="CS33" i="6"/>
  <c r="CS34" i="6"/>
  <c r="CS35" i="6"/>
  <c r="CS36" i="6"/>
  <c r="CS37" i="6"/>
  <c r="CS38" i="6"/>
  <c r="CS39" i="6"/>
  <c r="CS40" i="6"/>
  <c r="CS41" i="6"/>
  <c r="CS42" i="6"/>
  <c r="CS43" i="6"/>
  <c r="CS44" i="6"/>
  <c r="CS45" i="6"/>
  <c r="CS6" i="6"/>
  <c r="CR7" i="6"/>
  <c r="CR8" i="6"/>
  <c r="CR9" i="6"/>
  <c r="CR10" i="6"/>
  <c r="CR11" i="6"/>
  <c r="CR12" i="6"/>
  <c r="CR13" i="6"/>
  <c r="CR14" i="6"/>
  <c r="CR15" i="6"/>
  <c r="CR16" i="6"/>
  <c r="CR17" i="6"/>
  <c r="CR18" i="6"/>
  <c r="CR19" i="6"/>
  <c r="CR20" i="6"/>
  <c r="CR21" i="6"/>
  <c r="CR22" i="6"/>
  <c r="CR23" i="6"/>
  <c r="CR24" i="6"/>
  <c r="CR25" i="6"/>
  <c r="CR26" i="6"/>
  <c r="CR27" i="6"/>
  <c r="CR28" i="6"/>
  <c r="CR29" i="6"/>
  <c r="CR30" i="6"/>
  <c r="CR31" i="6"/>
  <c r="CR32" i="6"/>
  <c r="CR33" i="6"/>
  <c r="CR34" i="6"/>
  <c r="CR35" i="6"/>
  <c r="CR36" i="6"/>
  <c r="CR37" i="6"/>
  <c r="CR38" i="6"/>
  <c r="CR39" i="6"/>
  <c r="CR40" i="6"/>
  <c r="CR41" i="6"/>
  <c r="CR42" i="6"/>
  <c r="CR43" i="6"/>
  <c r="CR44" i="6"/>
  <c r="CR45" i="6"/>
  <c r="CR46" i="6"/>
  <c r="CR6" i="6"/>
  <c r="CQ7" i="6"/>
  <c r="CQ8" i="6"/>
  <c r="CQ9" i="6"/>
  <c r="CQ10" i="6"/>
  <c r="CQ11" i="6"/>
  <c r="CQ12" i="6"/>
  <c r="CQ13" i="6"/>
  <c r="CQ14" i="6"/>
  <c r="CQ15" i="6"/>
  <c r="CQ16" i="6"/>
  <c r="CQ17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41" i="6"/>
  <c r="CQ42" i="6"/>
  <c r="CQ43" i="6"/>
  <c r="CQ44" i="6"/>
  <c r="CQ45" i="6"/>
  <c r="CQ6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P33" i="6"/>
  <c r="CP34" i="6"/>
  <c r="CP35" i="6"/>
  <c r="CP36" i="6"/>
  <c r="CP37" i="6"/>
  <c r="CP38" i="6"/>
  <c r="CP39" i="6"/>
  <c r="CP40" i="6"/>
  <c r="CP41" i="6"/>
  <c r="CP42" i="6"/>
  <c r="CP43" i="6"/>
  <c r="CP44" i="6"/>
  <c r="CP45" i="6"/>
  <c r="CP46" i="6"/>
  <c r="CP6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O22" i="6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2" i="6"/>
  <c r="CO43" i="6"/>
  <c r="CO44" i="6"/>
  <c r="CO45" i="6"/>
  <c r="CO46" i="6"/>
  <c r="CO6" i="6"/>
  <c r="CN7" i="6"/>
  <c r="CN8" i="6"/>
  <c r="CN9" i="6"/>
  <c r="CN10" i="6"/>
  <c r="CN11" i="6"/>
  <c r="CN12" i="6"/>
  <c r="CN13" i="6"/>
  <c r="CN14" i="6"/>
  <c r="CN15" i="6"/>
  <c r="CN16" i="6"/>
  <c r="CN17" i="6"/>
  <c r="CN18" i="6"/>
  <c r="CN19" i="6"/>
  <c r="CN20" i="6"/>
  <c r="CN21" i="6"/>
  <c r="CN22" i="6"/>
  <c r="CN23" i="6"/>
  <c r="CN24" i="6"/>
  <c r="CN25" i="6"/>
  <c r="CN26" i="6"/>
  <c r="CN27" i="6"/>
  <c r="CN28" i="6"/>
  <c r="CN29" i="6"/>
  <c r="CN30" i="6"/>
  <c r="CN31" i="6"/>
  <c r="CN32" i="6"/>
  <c r="CN33" i="6"/>
  <c r="CN34" i="6"/>
  <c r="CN35" i="6"/>
  <c r="CN36" i="6"/>
  <c r="CN37" i="6"/>
  <c r="CN38" i="6"/>
  <c r="CN39" i="6"/>
  <c r="CN40" i="6"/>
  <c r="CN41" i="6"/>
  <c r="CN42" i="6"/>
  <c r="CN43" i="6"/>
  <c r="CN44" i="6"/>
  <c r="CN45" i="6"/>
  <c r="CN46" i="6"/>
  <c r="CK47" i="6"/>
  <c r="CD47" i="6"/>
  <c r="CJ47" i="6"/>
  <c r="CI47" i="6"/>
  <c r="CH47" i="6"/>
  <c r="CG47" i="6"/>
  <c r="CF47" i="6"/>
  <c r="CE47" i="6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D5" i="1"/>
  <c r="ED6" i="1"/>
  <c r="ED7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D36" i="1"/>
  <c r="ED37" i="1"/>
  <c r="ED38" i="1"/>
  <c r="ED39" i="1"/>
  <c r="ED40" i="1"/>
  <c r="ED41" i="1"/>
  <c r="ED42" i="1"/>
  <c r="ED43" i="1"/>
  <c r="ED44" i="1"/>
  <c r="EE4" i="1"/>
  <c r="ED4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" i="1"/>
  <c r="EB5" i="1"/>
  <c r="EB6" i="1"/>
  <c r="EB7" i="1"/>
  <c r="EB8" i="1"/>
  <c r="EB9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36" i="1"/>
  <c r="EB37" i="1"/>
  <c r="EB38" i="1"/>
  <c r="EB39" i="1"/>
  <c r="EB40" i="1"/>
  <c r="EB41" i="1"/>
  <c r="EB42" i="1"/>
  <c r="EB43" i="1"/>
  <c r="EB44" i="1"/>
  <c r="EB4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43" i="1"/>
  <c r="EA44" i="1"/>
  <c r="EA4" i="1"/>
  <c r="DZ5" i="1"/>
  <c r="DZ6" i="1"/>
  <c r="DZ7" i="1"/>
  <c r="DZ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39" i="1"/>
  <c r="DZ40" i="1"/>
  <c r="DZ41" i="1"/>
  <c r="DZ42" i="1"/>
  <c r="DZ43" i="1"/>
  <c r="DZ44" i="1"/>
  <c r="DZ4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" i="1"/>
  <c r="DX5" i="1"/>
  <c r="DX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" i="1"/>
  <c r="DV5" i="1"/>
  <c r="DV6" i="1"/>
  <c r="DV7" i="1"/>
  <c r="DV8" i="1"/>
  <c r="DV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V30" i="1"/>
  <c r="DV31" i="1"/>
  <c r="DV32" i="1"/>
  <c r="DV33" i="1"/>
  <c r="DV34" i="1"/>
  <c r="DV35" i="1"/>
  <c r="DV36" i="1"/>
  <c r="DV37" i="1"/>
  <c r="DV38" i="1"/>
  <c r="DV39" i="1"/>
  <c r="DV40" i="1"/>
  <c r="DV41" i="1"/>
  <c r="DV42" i="1"/>
  <c r="DV43" i="1"/>
  <c r="DV44" i="1"/>
  <c r="DV4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" i="1"/>
  <c r="DT5" i="1"/>
  <c r="DT6" i="1"/>
  <c r="DT7" i="1"/>
  <c r="DT8" i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" i="1"/>
  <c r="DR5" i="1"/>
  <c r="DR6" i="1"/>
  <c r="DR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" i="1"/>
  <c r="EE5" i="7"/>
  <c r="EE6" i="7"/>
  <c r="EE7" i="7"/>
  <c r="EE8" i="7"/>
  <c r="EE9" i="7"/>
  <c r="EE10" i="7"/>
  <c r="EE11" i="7"/>
  <c r="EE12" i="7"/>
  <c r="EE13" i="7"/>
  <c r="EE14" i="7"/>
  <c r="EE15" i="7"/>
  <c r="EE16" i="7"/>
  <c r="EE17" i="7"/>
  <c r="EE18" i="7"/>
  <c r="EE19" i="7"/>
  <c r="EE20" i="7"/>
  <c r="EE21" i="7"/>
  <c r="EE22" i="7"/>
  <c r="EE23" i="7"/>
  <c r="EE24" i="7"/>
  <c r="EE25" i="7"/>
  <c r="EE26" i="7"/>
  <c r="EE27" i="7"/>
  <c r="EE28" i="7"/>
  <c r="EE29" i="7"/>
  <c r="EE30" i="7"/>
  <c r="EE31" i="7"/>
  <c r="EE32" i="7"/>
  <c r="EE33" i="7"/>
  <c r="EE34" i="7"/>
  <c r="EE35" i="7"/>
  <c r="EE36" i="7"/>
  <c r="EE37" i="7"/>
  <c r="EE38" i="7"/>
  <c r="EE39" i="7"/>
  <c r="EE40" i="7"/>
  <c r="EE41" i="7"/>
  <c r="EE42" i="7"/>
  <c r="EE43" i="7"/>
  <c r="EE44" i="7"/>
  <c r="ED5" i="7"/>
  <c r="ED6" i="7"/>
  <c r="ED7" i="7"/>
  <c r="ED8" i="7"/>
  <c r="ED9" i="7"/>
  <c r="ED10" i="7"/>
  <c r="ED11" i="7"/>
  <c r="ED12" i="7"/>
  <c r="ED13" i="7"/>
  <c r="ED14" i="7"/>
  <c r="ED15" i="7"/>
  <c r="ED16" i="7"/>
  <c r="ED17" i="7"/>
  <c r="ED18" i="7"/>
  <c r="ED19" i="7"/>
  <c r="ED20" i="7"/>
  <c r="ED21" i="7"/>
  <c r="ED22" i="7"/>
  <c r="ED23" i="7"/>
  <c r="ED24" i="7"/>
  <c r="ED25" i="7"/>
  <c r="ED26" i="7"/>
  <c r="ED27" i="7"/>
  <c r="ED28" i="7"/>
  <c r="ED29" i="7"/>
  <c r="ED30" i="7"/>
  <c r="ED31" i="7"/>
  <c r="ED32" i="7"/>
  <c r="ED33" i="7"/>
  <c r="ED34" i="7"/>
  <c r="ED35" i="7"/>
  <c r="ED36" i="7"/>
  <c r="ED37" i="7"/>
  <c r="ED38" i="7"/>
  <c r="ED39" i="7"/>
  <c r="ED40" i="7"/>
  <c r="ED41" i="7"/>
  <c r="ED42" i="7"/>
  <c r="ED43" i="7"/>
  <c r="ED44" i="7"/>
  <c r="EE4" i="7"/>
  <c r="ED4" i="7"/>
  <c r="EC5" i="7"/>
  <c r="EC6" i="7"/>
  <c r="EC7" i="7"/>
  <c r="EC8" i="7"/>
  <c r="EC9" i="7"/>
  <c r="EC10" i="7"/>
  <c r="EC11" i="7"/>
  <c r="EC12" i="7"/>
  <c r="EC13" i="7"/>
  <c r="EC14" i="7"/>
  <c r="EC15" i="7"/>
  <c r="EC16" i="7"/>
  <c r="EC17" i="7"/>
  <c r="EC18" i="7"/>
  <c r="EC19" i="7"/>
  <c r="EC20" i="7"/>
  <c r="EC21" i="7"/>
  <c r="EC22" i="7"/>
  <c r="EC23" i="7"/>
  <c r="EC24" i="7"/>
  <c r="EC25" i="7"/>
  <c r="EC26" i="7"/>
  <c r="EC27" i="7"/>
  <c r="EC28" i="7"/>
  <c r="EC29" i="7"/>
  <c r="EC30" i="7"/>
  <c r="EC31" i="7"/>
  <c r="EC32" i="7"/>
  <c r="EC33" i="7"/>
  <c r="EC34" i="7"/>
  <c r="EC35" i="7"/>
  <c r="EC36" i="7"/>
  <c r="EC37" i="7"/>
  <c r="EC38" i="7"/>
  <c r="EC39" i="7"/>
  <c r="EC40" i="7"/>
  <c r="EC41" i="7"/>
  <c r="EC42" i="7"/>
  <c r="EC43" i="7"/>
  <c r="EC44" i="7"/>
  <c r="EC4" i="7"/>
  <c r="EB5" i="7"/>
  <c r="EB6" i="7"/>
  <c r="EB7" i="7"/>
  <c r="EB8" i="7"/>
  <c r="EB9" i="7"/>
  <c r="EB10" i="7"/>
  <c r="EB11" i="7"/>
  <c r="EB12" i="7"/>
  <c r="EB13" i="7"/>
  <c r="EB14" i="7"/>
  <c r="EB15" i="7"/>
  <c r="EB16" i="7"/>
  <c r="EB17" i="7"/>
  <c r="EB18" i="7"/>
  <c r="EB19" i="7"/>
  <c r="EB20" i="7"/>
  <c r="EB21" i="7"/>
  <c r="EB22" i="7"/>
  <c r="EB23" i="7"/>
  <c r="EB24" i="7"/>
  <c r="EB25" i="7"/>
  <c r="EB26" i="7"/>
  <c r="EB27" i="7"/>
  <c r="EB28" i="7"/>
  <c r="EB29" i="7"/>
  <c r="EB30" i="7"/>
  <c r="EB31" i="7"/>
  <c r="EB32" i="7"/>
  <c r="EB33" i="7"/>
  <c r="EB34" i="7"/>
  <c r="EB35" i="7"/>
  <c r="EB36" i="7"/>
  <c r="EB37" i="7"/>
  <c r="EB38" i="7"/>
  <c r="EB39" i="7"/>
  <c r="EB40" i="7"/>
  <c r="EB41" i="7"/>
  <c r="EB42" i="7"/>
  <c r="EB43" i="7"/>
  <c r="EB44" i="7"/>
  <c r="EB4" i="7"/>
  <c r="EA5" i="7"/>
  <c r="EA6" i="7"/>
  <c r="EA7" i="7"/>
  <c r="EA8" i="7"/>
  <c r="EA9" i="7"/>
  <c r="EA10" i="7"/>
  <c r="EA11" i="7"/>
  <c r="EA12" i="7"/>
  <c r="EA13" i="7"/>
  <c r="EA14" i="7"/>
  <c r="EA15" i="7"/>
  <c r="EA16" i="7"/>
  <c r="EA17" i="7"/>
  <c r="EA18" i="7"/>
  <c r="EA19" i="7"/>
  <c r="EA20" i="7"/>
  <c r="EA21" i="7"/>
  <c r="EA22" i="7"/>
  <c r="EA23" i="7"/>
  <c r="EA24" i="7"/>
  <c r="EA25" i="7"/>
  <c r="EA26" i="7"/>
  <c r="EA27" i="7"/>
  <c r="EA28" i="7"/>
  <c r="EA29" i="7"/>
  <c r="EA30" i="7"/>
  <c r="EA31" i="7"/>
  <c r="EA32" i="7"/>
  <c r="EA33" i="7"/>
  <c r="EA34" i="7"/>
  <c r="EA35" i="7"/>
  <c r="EA36" i="7"/>
  <c r="EA37" i="7"/>
  <c r="EA38" i="7"/>
  <c r="EA39" i="7"/>
  <c r="EA40" i="7"/>
  <c r="EA41" i="7"/>
  <c r="EA42" i="7"/>
  <c r="EA43" i="7"/>
  <c r="EA44" i="7"/>
  <c r="DZ5" i="7"/>
  <c r="DZ6" i="7"/>
  <c r="DZ7" i="7"/>
  <c r="DZ8" i="7"/>
  <c r="DZ9" i="7"/>
  <c r="DZ10" i="7"/>
  <c r="DZ11" i="7"/>
  <c r="DZ12" i="7"/>
  <c r="DZ13" i="7"/>
  <c r="DZ14" i="7"/>
  <c r="DZ15" i="7"/>
  <c r="DZ16" i="7"/>
  <c r="DZ17" i="7"/>
  <c r="DZ18" i="7"/>
  <c r="DZ19" i="7"/>
  <c r="DZ20" i="7"/>
  <c r="DZ21" i="7"/>
  <c r="DZ22" i="7"/>
  <c r="DZ23" i="7"/>
  <c r="DZ24" i="7"/>
  <c r="DZ25" i="7"/>
  <c r="DZ26" i="7"/>
  <c r="DZ27" i="7"/>
  <c r="DZ28" i="7"/>
  <c r="DZ29" i="7"/>
  <c r="DZ30" i="7"/>
  <c r="DZ31" i="7"/>
  <c r="DZ32" i="7"/>
  <c r="DZ33" i="7"/>
  <c r="DZ34" i="7"/>
  <c r="DZ35" i="7"/>
  <c r="DZ36" i="7"/>
  <c r="DZ37" i="7"/>
  <c r="DZ38" i="7"/>
  <c r="DZ39" i="7"/>
  <c r="DZ40" i="7"/>
  <c r="DZ41" i="7"/>
  <c r="DZ42" i="7"/>
  <c r="DZ43" i="7"/>
  <c r="DZ44" i="7"/>
  <c r="EA4" i="7"/>
  <c r="DZ4" i="7"/>
  <c r="DY5" i="7"/>
  <c r="DY6" i="7"/>
  <c r="DY7" i="7"/>
  <c r="DY8" i="7"/>
  <c r="DY9" i="7"/>
  <c r="DY10" i="7"/>
  <c r="DY11" i="7"/>
  <c r="DY12" i="7"/>
  <c r="DY13" i="7"/>
  <c r="DY14" i="7"/>
  <c r="DY15" i="7"/>
  <c r="DY16" i="7"/>
  <c r="DY17" i="7"/>
  <c r="DY18" i="7"/>
  <c r="DY19" i="7"/>
  <c r="DY20" i="7"/>
  <c r="DY21" i="7"/>
  <c r="DY22" i="7"/>
  <c r="DY23" i="7"/>
  <c r="DY24" i="7"/>
  <c r="DY25" i="7"/>
  <c r="DY26" i="7"/>
  <c r="DY27" i="7"/>
  <c r="DY28" i="7"/>
  <c r="DY29" i="7"/>
  <c r="DY30" i="7"/>
  <c r="DY31" i="7"/>
  <c r="DY32" i="7"/>
  <c r="DY33" i="7"/>
  <c r="DY34" i="7"/>
  <c r="DY35" i="7"/>
  <c r="DY36" i="7"/>
  <c r="DY37" i="7"/>
  <c r="DY38" i="7"/>
  <c r="DY39" i="7"/>
  <c r="DY40" i="7"/>
  <c r="DY41" i="7"/>
  <c r="DY42" i="7"/>
  <c r="DY43" i="7"/>
  <c r="DY44" i="7"/>
  <c r="DY4" i="7"/>
  <c r="DX5" i="7"/>
  <c r="DX6" i="7"/>
  <c r="DX7" i="7"/>
  <c r="DX8" i="7"/>
  <c r="DX9" i="7"/>
  <c r="DX10" i="7"/>
  <c r="DX11" i="7"/>
  <c r="DX12" i="7"/>
  <c r="DX13" i="7"/>
  <c r="DX14" i="7"/>
  <c r="DX15" i="7"/>
  <c r="DX16" i="7"/>
  <c r="DX17" i="7"/>
  <c r="DX18" i="7"/>
  <c r="DX19" i="7"/>
  <c r="DX20" i="7"/>
  <c r="DX21" i="7"/>
  <c r="DX22" i="7"/>
  <c r="DX23" i="7"/>
  <c r="DX24" i="7"/>
  <c r="DX25" i="7"/>
  <c r="DX26" i="7"/>
  <c r="DX27" i="7"/>
  <c r="DX28" i="7"/>
  <c r="DX29" i="7"/>
  <c r="DX30" i="7"/>
  <c r="DX31" i="7"/>
  <c r="DX32" i="7"/>
  <c r="DX33" i="7"/>
  <c r="DX34" i="7"/>
  <c r="DX35" i="7"/>
  <c r="DX36" i="7"/>
  <c r="DX37" i="7"/>
  <c r="DX38" i="7"/>
  <c r="DX39" i="7"/>
  <c r="DX40" i="7"/>
  <c r="DX41" i="7"/>
  <c r="DX42" i="7"/>
  <c r="DX43" i="7"/>
  <c r="DX44" i="7"/>
  <c r="DX4" i="7"/>
  <c r="DW5" i="7"/>
  <c r="DW6" i="7"/>
  <c r="DW7" i="7"/>
  <c r="DW8" i="7"/>
  <c r="DW9" i="7"/>
  <c r="DW10" i="7"/>
  <c r="DW11" i="7"/>
  <c r="DW12" i="7"/>
  <c r="DW13" i="7"/>
  <c r="DW14" i="7"/>
  <c r="DW15" i="7"/>
  <c r="DW16" i="7"/>
  <c r="DW17" i="7"/>
  <c r="DW18" i="7"/>
  <c r="DW19" i="7"/>
  <c r="DW20" i="7"/>
  <c r="DW21" i="7"/>
  <c r="DW22" i="7"/>
  <c r="DW23" i="7"/>
  <c r="DW24" i="7"/>
  <c r="DW25" i="7"/>
  <c r="DW26" i="7"/>
  <c r="DW27" i="7"/>
  <c r="DW28" i="7"/>
  <c r="DW29" i="7"/>
  <c r="DW30" i="7"/>
  <c r="DW31" i="7"/>
  <c r="DW32" i="7"/>
  <c r="DW33" i="7"/>
  <c r="DW34" i="7"/>
  <c r="DW35" i="7"/>
  <c r="DW36" i="7"/>
  <c r="DW37" i="7"/>
  <c r="DW38" i="7"/>
  <c r="DW39" i="7"/>
  <c r="DW40" i="7"/>
  <c r="DW41" i="7"/>
  <c r="DW42" i="7"/>
  <c r="DW43" i="7"/>
  <c r="DW44" i="7"/>
  <c r="DV5" i="7"/>
  <c r="DV6" i="7"/>
  <c r="DV7" i="7"/>
  <c r="DV8" i="7"/>
  <c r="DV9" i="7"/>
  <c r="DV10" i="7"/>
  <c r="DV11" i="7"/>
  <c r="DV12" i="7"/>
  <c r="DV13" i="7"/>
  <c r="DV14" i="7"/>
  <c r="DV15" i="7"/>
  <c r="DV16" i="7"/>
  <c r="DV17" i="7"/>
  <c r="DV18" i="7"/>
  <c r="DV19" i="7"/>
  <c r="DV20" i="7"/>
  <c r="DV21" i="7"/>
  <c r="DV22" i="7"/>
  <c r="DV23" i="7"/>
  <c r="DV24" i="7"/>
  <c r="DV25" i="7"/>
  <c r="DV26" i="7"/>
  <c r="DV27" i="7"/>
  <c r="DV28" i="7"/>
  <c r="DV29" i="7"/>
  <c r="DV30" i="7"/>
  <c r="DV31" i="7"/>
  <c r="DV32" i="7"/>
  <c r="DV33" i="7"/>
  <c r="DV34" i="7"/>
  <c r="DV35" i="7"/>
  <c r="DV36" i="7"/>
  <c r="DV37" i="7"/>
  <c r="DV38" i="7"/>
  <c r="DV39" i="7"/>
  <c r="DV40" i="7"/>
  <c r="DV41" i="7"/>
  <c r="DV42" i="7"/>
  <c r="DV43" i="7"/>
  <c r="DV44" i="7"/>
  <c r="DW4" i="7"/>
  <c r="DV4" i="7"/>
  <c r="DU5" i="7"/>
  <c r="DU6" i="7"/>
  <c r="DU7" i="7"/>
  <c r="DU8" i="7"/>
  <c r="DU9" i="7"/>
  <c r="DU10" i="7"/>
  <c r="DU11" i="7"/>
  <c r="DU12" i="7"/>
  <c r="DU13" i="7"/>
  <c r="DU14" i="7"/>
  <c r="DU15" i="7"/>
  <c r="DU16" i="7"/>
  <c r="DU17" i="7"/>
  <c r="DU18" i="7"/>
  <c r="DU19" i="7"/>
  <c r="DU20" i="7"/>
  <c r="DU21" i="7"/>
  <c r="DU22" i="7"/>
  <c r="DU23" i="7"/>
  <c r="DU24" i="7"/>
  <c r="DU25" i="7"/>
  <c r="DU26" i="7"/>
  <c r="DU27" i="7"/>
  <c r="DU28" i="7"/>
  <c r="DU29" i="7"/>
  <c r="DU30" i="7"/>
  <c r="DU31" i="7"/>
  <c r="DU32" i="7"/>
  <c r="DU33" i="7"/>
  <c r="DU34" i="7"/>
  <c r="DU35" i="7"/>
  <c r="DU36" i="7"/>
  <c r="DU37" i="7"/>
  <c r="DU38" i="7"/>
  <c r="DU39" i="7"/>
  <c r="DU40" i="7"/>
  <c r="DU41" i="7"/>
  <c r="DU42" i="7"/>
  <c r="DU43" i="7"/>
  <c r="DU44" i="7"/>
  <c r="DU4" i="7"/>
  <c r="DT5" i="7"/>
  <c r="DT6" i="7"/>
  <c r="DT7" i="7"/>
  <c r="DT8" i="7"/>
  <c r="DT9" i="7"/>
  <c r="DT10" i="7"/>
  <c r="DT11" i="7"/>
  <c r="DT12" i="7"/>
  <c r="DT13" i="7"/>
  <c r="DT14" i="7"/>
  <c r="DT15" i="7"/>
  <c r="DT16" i="7"/>
  <c r="DT17" i="7"/>
  <c r="DT18" i="7"/>
  <c r="DT19" i="7"/>
  <c r="DT20" i="7"/>
  <c r="DT21" i="7"/>
  <c r="DT22" i="7"/>
  <c r="DT23" i="7"/>
  <c r="DT24" i="7"/>
  <c r="DT25" i="7"/>
  <c r="DT26" i="7"/>
  <c r="DT27" i="7"/>
  <c r="DT28" i="7"/>
  <c r="DT29" i="7"/>
  <c r="DT30" i="7"/>
  <c r="DT31" i="7"/>
  <c r="DT32" i="7"/>
  <c r="DT33" i="7"/>
  <c r="DT34" i="7"/>
  <c r="DT35" i="7"/>
  <c r="DT36" i="7"/>
  <c r="DT37" i="7"/>
  <c r="DT38" i="7"/>
  <c r="DT39" i="7"/>
  <c r="DT40" i="7"/>
  <c r="DT41" i="7"/>
  <c r="DT42" i="7"/>
  <c r="DT43" i="7"/>
  <c r="DT44" i="7"/>
  <c r="DT4" i="7"/>
  <c r="DS5" i="7"/>
  <c r="DS6" i="7"/>
  <c r="DS7" i="7"/>
  <c r="DS8" i="7"/>
  <c r="DS9" i="7"/>
  <c r="DS10" i="7"/>
  <c r="DS11" i="7"/>
  <c r="DS12" i="7"/>
  <c r="DS13" i="7"/>
  <c r="DS14" i="7"/>
  <c r="DS15" i="7"/>
  <c r="DS16" i="7"/>
  <c r="DS17" i="7"/>
  <c r="DS18" i="7"/>
  <c r="DS19" i="7"/>
  <c r="DS20" i="7"/>
  <c r="DS21" i="7"/>
  <c r="DS22" i="7"/>
  <c r="DS23" i="7"/>
  <c r="DS24" i="7"/>
  <c r="DS25" i="7"/>
  <c r="DS26" i="7"/>
  <c r="DS27" i="7"/>
  <c r="DS28" i="7"/>
  <c r="DS29" i="7"/>
  <c r="DS30" i="7"/>
  <c r="DS31" i="7"/>
  <c r="DS32" i="7"/>
  <c r="DS33" i="7"/>
  <c r="DS34" i="7"/>
  <c r="DS35" i="7"/>
  <c r="DS36" i="7"/>
  <c r="DS37" i="7"/>
  <c r="DS38" i="7"/>
  <c r="DS39" i="7"/>
  <c r="DS40" i="7"/>
  <c r="DS41" i="7"/>
  <c r="DS42" i="7"/>
  <c r="DS43" i="7"/>
  <c r="DS44" i="7"/>
  <c r="DR5" i="7"/>
  <c r="DR6" i="7"/>
  <c r="DR7" i="7"/>
  <c r="DR8" i="7"/>
  <c r="DR9" i="7"/>
  <c r="DR10" i="7"/>
  <c r="DR11" i="7"/>
  <c r="DR12" i="7"/>
  <c r="DR13" i="7"/>
  <c r="DR14" i="7"/>
  <c r="DR15" i="7"/>
  <c r="DR16" i="7"/>
  <c r="DR17" i="7"/>
  <c r="DR18" i="7"/>
  <c r="DR19" i="7"/>
  <c r="DR20" i="7"/>
  <c r="DR21" i="7"/>
  <c r="DR22" i="7"/>
  <c r="DR23" i="7"/>
  <c r="DR24" i="7"/>
  <c r="DR25" i="7"/>
  <c r="DR26" i="7"/>
  <c r="DR27" i="7"/>
  <c r="DR28" i="7"/>
  <c r="DR29" i="7"/>
  <c r="DR30" i="7"/>
  <c r="DR31" i="7"/>
  <c r="DR32" i="7"/>
  <c r="DR33" i="7"/>
  <c r="DR34" i="7"/>
  <c r="DR35" i="7"/>
  <c r="DR36" i="7"/>
  <c r="DR37" i="7"/>
  <c r="DR38" i="7"/>
  <c r="DR39" i="7"/>
  <c r="DR40" i="7"/>
  <c r="DR41" i="7"/>
  <c r="DR42" i="7"/>
  <c r="DR43" i="7"/>
  <c r="DR44" i="7"/>
  <c r="DS4" i="7"/>
  <c r="DR4" i="7"/>
  <c r="EE44" i="2"/>
  <c r="EE5" i="2"/>
  <c r="EE6" i="2"/>
  <c r="EE7" i="2"/>
  <c r="EE8" i="2"/>
  <c r="EE9" i="2"/>
  <c r="EE10" i="2"/>
  <c r="EE11" i="2"/>
  <c r="EE12" i="2"/>
  <c r="EE13" i="2"/>
  <c r="EE14" i="2"/>
  <c r="EE15" i="2"/>
  <c r="EE16" i="2"/>
  <c r="EE17" i="2"/>
  <c r="EE18" i="2"/>
  <c r="EE19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E40" i="2"/>
  <c r="EE41" i="2"/>
  <c r="EE42" i="2"/>
  <c r="EE43" i="2"/>
  <c r="EE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U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38" i="2"/>
  <c r="DR39" i="2"/>
  <c r="DR40" i="2"/>
  <c r="DR41" i="2"/>
  <c r="DR42" i="2"/>
  <c r="DR43" i="2"/>
  <c r="DR44" i="2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G47" i="6"/>
  <c r="H47" i="6"/>
  <c r="I47" i="6"/>
  <c r="J47" i="6"/>
  <c r="E47" i="6"/>
  <c r="D47" i="6"/>
  <c r="F47" i="6"/>
  <c r="EI31" i="1" l="1"/>
  <c r="DU32" i="3"/>
  <c r="EC8" i="3"/>
  <c r="EE36" i="3"/>
  <c r="EC24" i="3"/>
  <c r="DS37" i="3"/>
  <c r="DS5" i="3"/>
  <c r="DT22" i="3"/>
  <c r="EA29" i="3"/>
  <c r="EH42" i="1"/>
  <c r="EH10" i="1"/>
  <c r="DT44" i="3"/>
  <c r="EH20" i="1"/>
  <c r="EI29" i="1"/>
  <c r="DU5" i="3"/>
  <c r="EH22" i="1"/>
  <c r="DW39" i="3"/>
  <c r="EC29" i="3"/>
  <c r="DS12" i="3"/>
  <c r="DY34" i="3"/>
  <c r="EE24" i="3"/>
  <c r="DT27" i="3"/>
  <c r="EA34" i="3"/>
  <c r="EA18" i="3"/>
  <c r="DR40" i="3"/>
  <c r="DY39" i="3"/>
  <c r="DU16" i="3"/>
  <c r="DY36" i="3"/>
  <c r="DY20" i="3"/>
  <c r="EC40" i="3"/>
  <c r="EE6" i="3"/>
  <c r="EH39" i="1"/>
  <c r="DR39" i="3"/>
  <c r="EH31" i="1"/>
  <c r="DR31" i="3"/>
  <c r="EH23" i="1"/>
  <c r="DR23" i="3"/>
  <c r="EH15" i="1"/>
  <c r="DR15" i="3"/>
  <c r="EH7" i="1"/>
  <c r="DR7" i="3"/>
  <c r="EI40" i="1"/>
  <c r="DS40" i="3"/>
  <c r="DT41" i="3"/>
  <c r="DW28" i="3"/>
  <c r="EA32" i="3"/>
  <c r="CT47" i="6"/>
  <c r="DR38" i="3"/>
  <c r="EH38" i="1"/>
  <c r="DR30" i="3"/>
  <c r="EH30" i="1"/>
  <c r="DR22" i="3"/>
  <c r="DR14" i="3"/>
  <c r="EH14" i="1"/>
  <c r="DR6" i="3"/>
  <c r="EH6" i="1"/>
  <c r="DS39" i="3"/>
  <c r="EI39" i="1"/>
  <c r="EI23" i="1"/>
  <c r="DR44" i="3"/>
  <c r="EH44" i="1"/>
  <c r="DR36" i="3"/>
  <c r="EH12" i="1"/>
  <c r="EI4" i="1"/>
  <c r="EI37" i="1"/>
  <c r="EI21" i="1"/>
  <c r="EI13" i="1"/>
  <c r="EI5" i="1"/>
  <c r="DT38" i="3"/>
  <c r="DT6" i="3"/>
  <c r="DW41" i="3"/>
  <c r="DW25" i="3"/>
  <c r="DW9" i="3"/>
  <c r="EA13" i="3"/>
  <c r="EE33" i="3"/>
  <c r="DR43" i="3"/>
  <c r="EH43" i="1"/>
  <c r="DR35" i="3"/>
  <c r="EH35" i="1"/>
  <c r="DT29" i="3"/>
  <c r="DU30" i="3"/>
  <c r="DW16" i="3"/>
  <c r="EA20" i="3"/>
  <c r="EC38" i="3"/>
  <c r="EC6" i="3"/>
  <c r="DR42" i="3"/>
  <c r="EE17" i="3"/>
  <c r="EH34" i="1"/>
  <c r="DR34" i="3"/>
  <c r="EH26" i="1"/>
  <c r="DR26" i="3"/>
  <c r="EH18" i="1"/>
  <c r="DR18" i="3"/>
  <c r="EI43" i="1"/>
  <c r="DS43" i="3"/>
  <c r="EI35" i="1"/>
  <c r="DS35" i="3"/>
  <c r="EI27" i="1"/>
  <c r="DS27" i="3"/>
  <c r="DS19" i="3"/>
  <c r="EI19" i="1"/>
  <c r="EI11" i="1"/>
  <c r="DS11" i="3"/>
  <c r="DT36" i="3"/>
  <c r="DT28" i="3"/>
  <c r="DT20" i="3"/>
  <c r="DT12" i="3"/>
  <c r="DU4" i="3"/>
  <c r="DU37" i="3"/>
  <c r="DU29" i="3"/>
  <c r="DU21" i="3"/>
  <c r="DU13" i="3"/>
  <c r="DW31" i="3"/>
  <c r="DW23" i="3"/>
  <c r="DW15" i="3"/>
  <c r="DW7" i="3"/>
  <c r="DY41" i="3"/>
  <c r="DY33" i="3"/>
  <c r="DY25" i="3"/>
  <c r="DY17" i="3"/>
  <c r="DY9" i="3"/>
  <c r="EA43" i="3"/>
  <c r="EA35" i="3"/>
  <c r="EA27" i="3"/>
  <c r="EA19" i="3"/>
  <c r="EA11" i="3"/>
  <c r="EC4" i="3"/>
  <c r="EC37" i="3"/>
  <c r="EC21" i="3"/>
  <c r="EC13" i="3"/>
  <c r="EC5" i="3"/>
  <c r="EE39" i="3"/>
  <c r="EE31" i="3"/>
  <c r="EE23" i="3"/>
  <c r="EE15" i="3"/>
  <c r="EE7" i="3"/>
  <c r="EH41" i="1"/>
  <c r="DR41" i="3"/>
  <c r="EH33" i="1"/>
  <c r="DR33" i="3"/>
  <c r="EH25" i="1"/>
  <c r="DR25" i="3"/>
  <c r="EH17" i="1"/>
  <c r="DR17" i="3"/>
  <c r="EH9" i="1"/>
  <c r="DR9" i="3"/>
  <c r="DS42" i="3"/>
  <c r="EI42" i="1"/>
  <c r="DS34" i="3"/>
  <c r="EI34" i="1"/>
  <c r="EI26" i="1"/>
  <c r="DS26" i="3"/>
  <c r="DS18" i="3"/>
  <c r="EI18" i="1"/>
  <c r="EI10" i="1"/>
  <c r="DS10" i="3"/>
  <c r="DT43" i="3"/>
  <c r="DT35" i="3"/>
  <c r="DT19" i="3"/>
  <c r="DT11" i="3"/>
  <c r="DU44" i="3"/>
  <c r="DU36" i="3"/>
  <c r="DU28" i="3"/>
  <c r="DU20" i="3"/>
  <c r="DU12" i="3"/>
  <c r="DW38" i="3"/>
  <c r="DW30" i="3"/>
  <c r="DW22" i="3"/>
  <c r="DW14" i="3"/>
  <c r="DW6" i="3"/>
  <c r="DY40" i="3"/>
  <c r="DY32" i="3"/>
  <c r="DY24" i="3"/>
  <c r="DY16" i="3"/>
  <c r="DY8" i="3"/>
  <c r="EA42" i="3"/>
  <c r="EA26" i="3"/>
  <c r="EA10" i="3"/>
  <c r="EC44" i="3"/>
  <c r="EC36" i="3"/>
  <c r="EC28" i="3"/>
  <c r="EC20" i="3"/>
  <c r="EC12" i="3"/>
  <c r="EE38" i="3"/>
  <c r="EE30" i="3"/>
  <c r="EE22" i="3"/>
  <c r="EE14" i="3"/>
  <c r="DR10" i="3"/>
  <c r="CU47" i="6"/>
  <c r="EH40" i="1"/>
  <c r="EH32" i="1"/>
  <c r="DR32" i="3"/>
  <c r="EH24" i="1"/>
  <c r="DR24" i="3"/>
  <c r="EH16" i="1"/>
  <c r="DR16" i="3"/>
  <c r="EH8" i="1"/>
  <c r="DU35" i="3"/>
  <c r="DY23" i="3"/>
  <c r="EC43" i="3"/>
  <c r="EC27" i="3"/>
  <c r="DR8" i="3"/>
  <c r="EI41" i="1"/>
  <c r="DS41" i="3"/>
  <c r="EI33" i="1"/>
  <c r="DS33" i="3"/>
  <c r="EI25" i="1"/>
  <c r="DS25" i="3"/>
  <c r="DS17" i="3"/>
  <c r="EI17" i="1"/>
  <c r="DS9" i="3"/>
  <c r="EI9" i="1"/>
  <c r="DT42" i="3"/>
  <c r="DT34" i="3"/>
  <c r="DT26" i="3"/>
  <c r="DT18" i="3"/>
  <c r="DT10" i="3"/>
  <c r="DU43" i="3"/>
  <c r="DU27" i="3"/>
  <c r="DU19" i="3"/>
  <c r="DU11" i="3"/>
  <c r="DW4" i="3"/>
  <c r="DW37" i="3"/>
  <c r="DW29" i="3"/>
  <c r="DW21" i="3"/>
  <c r="DW13" i="3"/>
  <c r="DW5" i="3"/>
  <c r="DY31" i="3"/>
  <c r="DY15" i="3"/>
  <c r="DY7" i="3"/>
  <c r="EA41" i="3"/>
  <c r="EA33" i="3"/>
  <c r="EA25" i="3"/>
  <c r="EA17" i="3"/>
  <c r="EA9" i="3"/>
  <c r="EC35" i="3"/>
  <c r="EC19" i="3"/>
  <c r="EC11" i="3"/>
  <c r="EE4" i="3"/>
  <c r="EE37" i="3"/>
  <c r="EE29" i="3"/>
  <c r="EE21" i="3"/>
  <c r="EE13" i="3"/>
  <c r="EE5" i="3"/>
  <c r="EI32" i="1"/>
  <c r="DS32" i="3"/>
  <c r="EI24" i="1"/>
  <c r="DS16" i="3"/>
  <c r="EI16" i="1"/>
  <c r="DS8" i="3"/>
  <c r="EI8" i="1"/>
  <c r="DT33" i="3"/>
  <c r="DT25" i="3"/>
  <c r="DT17" i="3"/>
  <c r="DT9" i="3"/>
  <c r="DU42" i="3"/>
  <c r="DU34" i="3"/>
  <c r="DU26" i="3"/>
  <c r="DU18" i="3"/>
  <c r="DU10" i="3"/>
  <c r="DW44" i="3"/>
  <c r="DW36" i="3"/>
  <c r="DW20" i="3"/>
  <c r="DW12" i="3"/>
  <c r="DY38" i="3"/>
  <c r="DY30" i="3"/>
  <c r="DY22" i="3"/>
  <c r="DY14" i="3"/>
  <c r="DY6" i="3"/>
  <c r="EA40" i="3"/>
  <c r="EA24" i="3"/>
  <c r="EA16" i="3"/>
  <c r="EA8" i="3"/>
  <c r="EC42" i="3"/>
  <c r="EC34" i="3"/>
  <c r="EC26" i="3"/>
  <c r="EC18" i="3"/>
  <c r="EC10" i="3"/>
  <c r="EE44" i="3"/>
  <c r="EE28" i="3"/>
  <c r="DS24" i="3"/>
  <c r="DS31" i="3"/>
  <c r="DS23" i="3"/>
  <c r="DS15" i="3"/>
  <c r="DS7" i="3"/>
  <c r="DT40" i="3"/>
  <c r="DT32" i="3"/>
  <c r="DT24" i="3"/>
  <c r="DT16" i="3"/>
  <c r="DT8" i="3"/>
  <c r="DU41" i="3"/>
  <c r="DU33" i="3"/>
  <c r="DU25" i="3"/>
  <c r="DU17" i="3"/>
  <c r="DU9" i="3"/>
  <c r="DW43" i="3"/>
  <c r="DW35" i="3"/>
  <c r="DW27" i="3"/>
  <c r="DW19" i="3"/>
  <c r="DW11" i="3"/>
  <c r="DY4" i="3"/>
  <c r="DY37" i="3"/>
  <c r="DY29" i="3"/>
  <c r="DY21" i="3"/>
  <c r="DY13" i="3"/>
  <c r="DY5" i="3"/>
  <c r="EA39" i="3"/>
  <c r="EA31" i="3"/>
  <c r="EA23" i="3"/>
  <c r="EA15" i="3"/>
  <c r="EA7" i="3"/>
  <c r="EC41" i="3"/>
  <c r="EC33" i="3"/>
  <c r="EC25" i="3"/>
  <c r="EC17" i="3"/>
  <c r="EC9" i="3"/>
  <c r="EE43" i="3"/>
  <c r="EE35" i="3"/>
  <c r="EE27" i="3"/>
  <c r="EE19" i="3"/>
  <c r="EE11" i="3"/>
  <c r="EI15" i="1"/>
  <c r="EH4" i="1"/>
  <c r="DR37" i="3"/>
  <c r="EH37" i="1"/>
  <c r="DR29" i="3"/>
  <c r="EH29" i="1"/>
  <c r="DR21" i="3"/>
  <c r="EH21" i="1"/>
  <c r="DR13" i="3"/>
  <c r="EH13" i="1"/>
  <c r="DR5" i="3"/>
  <c r="EH5" i="1"/>
  <c r="DS38" i="3"/>
  <c r="EI38" i="1"/>
  <c r="DS30" i="3"/>
  <c r="EI30" i="1"/>
  <c r="DS22" i="3"/>
  <c r="EI22" i="1"/>
  <c r="DS14" i="3"/>
  <c r="EI14" i="1"/>
  <c r="DS6" i="3"/>
  <c r="EI6" i="1"/>
  <c r="DT39" i="3"/>
  <c r="DT31" i="3"/>
  <c r="DT23" i="3"/>
  <c r="DT15" i="3"/>
  <c r="DT7" i="3"/>
  <c r="DU40" i="3"/>
  <c r="DU24" i="3"/>
  <c r="DU8" i="3"/>
  <c r="DW42" i="3"/>
  <c r="DW34" i="3"/>
  <c r="DW26" i="3"/>
  <c r="DW18" i="3"/>
  <c r="DW10" i="3"/>
  <c r="DY44" i="3"/>
  <c r="DY28" i="3"/>
  <c r="DY12" i="3"/>
  <c r="EA38" i="3"/>
  <c r="EA30" i="3"/>
  <c r="EA22" i="3"/>
  <c r="EA14" i="3"/>
  <c r="EA6" i="3"/>
  <c r="EC32" i="3"/>
  <c r="EC16" i="3"/>
  <c r="EE42" i="3"/>
  <c r="EE34" i="3"/>
  <c r="EE26" i="3"/>
  <c r="EE18" i="3"/>
  <c r="EE10" i="3"/>
  <c r="EH36" i="1"/>
  <c r="DR28" i="3"/>
  <c r="DR20" i="3"/>
  <c r="DR12" i="3"/>
  <c r="DS4" i="3"/>
  <c r="DS29" i="3"/>
  <c r="DS21" i="3"/>
  <c r="DS13" i="3"/>
  <c r="DT30" i="3"/>
  <c r="DT14" i="3"/>
  <c r="DU39" i="3"/>
  <c r="DU31" i="3"/>
  <c r="DU23" i="3"/>
  <c r="DU15" i="3"/>
  <c r="DU7" i="3"/>
  <c r="DW33" i="3"/>
  <c r="DW17" i="3"/>
  <c r="DY43" i="3"/>
  <c r="DY35" i="3"/>
  <c r="DY27" i="3"/>
  <c r="DY19" i="3"/>
  <c r="DY11" i="3"/>
  <c r="EA4" i="3"/>
  <c r="EA37" i="3"/>
  <c r="EA21" i="3"/>
  <c r="EA5" i="3"/>
  <c r="EC39" i="3"/>
  <c r="EC31" i="3"/>
  <c r="EC23" i="3"/>
  <c r="EC15" i="3"/>
  <c r="EC7" i="3"/>
  <c r="EE41" i="3"/>
  <c r="EE25" i="3"/>
  <c r="EE9" i="3"/>
  <c r="EI7" i="1"/>
  <c r="DR27" i="3"/>
  <c r="EH27" i="1"/>
  <c r="DR19" i="3"/>
  <c r="EH19" i="1"/>
  <c r="DR11" i="3"/>
  <c r="EH11" i="1"/>
  <c r="DS44" i="3"/>
  <c r="EI44" i="1"/>
  <c r="DS36" i="3"/>
  <c r="EI36" i="1"/>
  <c r="DS28" i="3"/>
  <c r="EI28" i="1"/>
  <c r="DS20" i="3"/>
  <c r="EI20" i="1"/>
  <c r="EI12" i="1"/>
  <c r="DT37" i="3"/>
  <c r="DT21" i="3"/>
  <c r="DT13" i="3"/>
  <c r="DT5" i="3"/>
  <c r="DU38" i="3"/>
  <c r="DU22" i="3"/>
  <c r="DU14" i="3"/>
  <c r="DU6" i="3"/>
  <c r="DW40" i="3"/>
  <c r="DW32" i="3"/>
  <c r="DW24" i="3"/>
  <c r="DW8" i="3"/>
  <c r="DY42" i="3"/>
  <c r="DY26" i="3"/>
  <c r="DY18" i="3"/>
  <c r="DY10" i="3"/>
  <c r="EA44" i="3"/>
  <c r="EA36" i="3"/>
  <c r="EA28" i="3"/>
  <c r="EA12" i="3"/>
  <c r="EC30" i="3"/>
  <c r="EC22" i="3"/>
  <c r="EC14" i="3"/>
  <c r="EE40" i="3"/>
  <c r="EE32" i="3"/>
  <c r="EE16" i="3"/>
  <c r="EE8" i="3"/>
  <c r="EH28" i="1"/>
  <c r="EE20" i="3"/>
  <c r="EE12" i="3"/>
  <c r="CS47" i="6"/>
  <c r="CR47" i="6"/>
  <c r="CP47" i="6"/>
  <c r="CA45" i="7" l="1"/>
  <c r="BZ45" i="7"/>
  <c r="BY45" i="7"/>
  <c r="BX45" i="7"/>
  <c r="BW45" i="7"/>
  <c r="BV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AW45" i="7"/>
  <c r="AV45" i="7"/>
  <c r="AU45" i="7"/>
  <c r="AT45" i="7"/>
  <c r="AS45" i="7"/>
  <c r="AR45" i="7"/>
  <c r="AE45" i="7"/>
  <c r="AD45" i="7"/>
  <c r="AC45" i="7"/>
  <c r="AB45" i="7"/>
  <c r="AA45" i="7"/>
  <c r="Z45" i="7"/>
  <c r="Y45" i="7"/>
  <c r="X45" i="7"/>
  <c r="W45" i="7"/>
  <c r="V45" i="7"/>
  <c r="U45" i="7"/>
  <c r="T45" i="7"/>
  <c r="M45" i="7"/>
  <c r="L45" i="7"/>
  <c r="K45" i="7"/>
  <c r="J45" i="7"/>
  <c r="I45" i="7"/>
  <c r="H45" i="7"/>
  <c r="G45" i="7"/>
  <c r="F45" i="7"/>
  <c r="E45" i="7"/>
  <c r="D45" i="7"/>
  <c r="C45" i="7"/>
  <c r="B45" i="7"/>
  <c r="EQ44" i="7"/>
  <c r="EP44" i="7"/>
  <c r="DE44" i="7"/>
  <c r="DD44" i="7"/>
  <c r="DC44" i="7"/>
  <c r="DB44" i="7"/>
  <c r="DA44" i="7"/>
  <c r="CZ44" i="7"/>
  <c r="BU44" i="7"/>
  <c r="BT44" i="7"/>
  <c r="BS44" i="7"/>
  <c r="BR44" i="7"/>
  <c r="BQ44" i="7"/>
  <c r="BP44" i="7"/>
  <c r="AK44" i="7"/>
  <c r="AJ44" i="7"/>
  <c r="AI44" i="7"/>
  <c r="AH44" i="7"/>
  <c r="AG44" i="7"/>
  <c r="AF44" i="7"/>
  <c r="S44" i="7"/>
  <c r="R44" i="7"/>
  <c r="Q44" i="7"/>
  <c r="P44" i="7"/>
  <c r="O44" i="7"/>
  <c r="EQ43" i="7"/>
  <c r="EP43" i="7"/>
  <c r="DE43" i="7"/>
  <c r="DD43" i="7"/>
  <c r="DC43" i="7"/>
  <c r="DB43" i="7"/>
  <c r="DA43" i="7"/>
  <c r="CZ43" i="7"/>
  <c r="BU43" i="7"/>
  <c r="BT43" i="7"/>
  <c r="BS43" i="7"/>
  <c r="BR43" i="7"/>
  <c r="BQ43" i="7"/>
  <c r="BP43" i="7"/>
  <c r="AK43" i="7"/>
  <c r="AJ43" i="7"/>
  <c r="AI43" i="7"/>
  <c r="AH43" i="7"/>
  <c r="AG43" i="7"/>
  <c r="AF43" i="7"/>
  <c r="S43" i="7"/>
  <c r="R43" i="7"/>
  <c r="Q43" i="7"/>
  <c r="P43" i="7"/>
  <c r="O43" i="7"/>
  <c r="EQ42" i="7"/>
  <c r="EP42" i="7"/>
  <c r="DE42" i="7"/>
  <c r="DD42" i="7"/>
  <c r="DC42" i="7"/>
  <c r="DB42" i="7"/>
  <c r="DA42" i="7"/>
  <c r="CZ42" i="7"/>
  <c r="BU42" i="7"/>
  <c r="BT42" i="7"/>
  <c r="BS42" i="7"/>
  <c r="BR42" i="7"/>
  <c r="BQ42" i="7"/>
  <c r="BP42" i="7"/>
  <c r="AK42" i="7"/>
  <c r="AJ42" i="7"/>
  <c r="AI42" i="7"/>
  <c r="AH42" i="7"/>
  <c r="AG42" i="7"/>
  <c r="AF42" i="7"/>
  <c r="S42" i="7"/>
  <c r="R42" i="7"/>
  <c r="Q42" i="7"/>
  <c r="P42" i="7"/>
  <c r="O42" i="7"/>
  <c r="EQ41" i="7"/>
  <c r="EP41" i="7"/>
  <c r="DE41" i="7"/>
  <c r="DD41" i="7"/>
  <c r="DC41" i="7"/>
  <c r="DB41" i="7"/>
  <c r="DA41" i="7"/>
  <c r="CZ41" i="7"/>
  <c r="BU41" i="7"/>
  <c r="BT41" i="7"/>
  <c r="BS41" i="7"/>
  <c r="BR41" i="7"/>
  <c r="BQ41" i="7"/>
  <c r="BP41" i="7"/>
  <c r="AK41" i="7"/>
  <c r="AJ41" i="7"/>
  <c r="AI41" i="7"/>
  <c r="AH41" i="7"/>
  <c r="AG41" i="7"/>
  <c r="AF41" i="7"/>
  <c r="S41" i="7"/>
  <c r="R41" i="7"/>
  <c r="Q41" i="7"/>
  <c r="P41" i="7"/>
  <c r="O41" i="7"/>
  <c r="EQ40" i="7"/>
  <c r="EP40" i="7"/>
  <c r="DE40" i="7"/>
  <c r="DD40" i="7"/>
  <c r="DC40" i="7"/>
  <c r="DB40" i="7"/>
  <c r="DA40" i="7"/>
  <c r="CZ40" i="7"/>
  <c r="BU40" i="7"/>
  <c r="BT40" i="7"/>
  <c r="BS40" i="7"/>
  <c r="BR40" i="7"/>
  <c r="BQ40" i="7"/>
  <c r="BP40" i="7"/>
  <c r="AK40" i="7"/>
  <c r="AJ40" i="7"/>
  <c r="AI40" i="7"/>
  <c r="AH40" i="7"/>
  <c r="AG40" i="7"/>
  <c r="AF40" i="7"/>
  <c r="AL40" i="7" s="1"/>
  <c r="AX40" i="7" s="1"/>
  <c r="CB40" i="7" s="1"/>
  <c r="S40" i="7"/>
  <c r="R40" i="7"/>
  <c r="Q40" i="7"/>
  <c r="P40" i="7"/>
  <c r="O40" i="7"/>
  <c r="EQ39" i="7"/>
  <c r="EP39" i="7"/>
  <c r="DE39" i="7"/>
  <c r="DD39" i="7"/>
  <c r="DC39" i="7"/>
  <c r="DB39" i="7"/>
  <c r="DA39" i="7"/>
  <c r="CZ39" i="7"/>
  <c r="BU39" i="7"/>
  <c r="BT39" i="7"/>
  <c r="BS39" i="7"/>
  <c r="BR39" i="7"/>
  <c r="BQ39" i="7"/>
  <c r="BP39" i="7"/>
  <c r="AK39" i="7"/>
  <c r="AJ39" i="7"/>
  <c r="AI39" i="7"/>
  <c r="AH39" i="7"/>
  <c r="AG39" i="7"/>
  <c r="AF39" i="7"/>
  <c r="S39" i="7"/>
  <c r="R39" i="7"/>
  <c r="Q39" i="7"/>
  <c r="P39" i="7"/>
  <c r="O39" i="7"/>
  <c r="EQ38" i="7"/>
  <c r="EP38" i="7"/>
  <c r="DE38" i="7"/>
  <c r="DD38" i="7"/>
  <c r="DC38" i="7"/>
  <c r="DB38" i="7"/>
  <c r="DA38" i="7"/>
  <c r="CZ38" i="7"/>
  <c r="BU38" i="7"/>
  <c r="BT38" i="7"/>
  <c r="BS38" i="7"/>
  <c r="BR38" i="7"/>
  <c r="BQ38" i="7"/>
  <c r="BP38" i="7"/>
  <c r="AK38" i="7"/>
  <c r="AJ38" i="7"/>
  <c r="AI38" i="7"/>
  <c r="AH38" i="7"/>
  <c r="AG38" i="7"/>
  <c r="AF38" i="7"/>
  <c r="S38" i="7"/>
  <c r="R38" i="7"/>
  <c r="Q38" i="7"/>
  <c r="P38" i="7"/>
  <c r="O38" i="7"/>
  <c r="EQ37" i="7"/>
  <c r="EP37" i="7"/>
  <c r="DE37" i="7"/>
  <c r="DD37" i="7"/>
  <c r="DC37" i="7"/>
  <c r="DB37" i="7"/>
  <c r="DA37" i="7"/>
  <c r="CZ37" i="7"/>
  <c r="BU37" i="7"/>
  <c r="BT37" i="7"/>
  <c r="BS37" i="7"/>
  <c r="BR37" i="7"/>
  <c r="BQ37" i="7"/>
  <c r="BP37" i="7"/>
  <c r="AK37" i="7"/>
  <c r="AJ37" i="7"/>
  <c r="AI37" i="7"/>
  <c r="AH37" i="7"/>
  <c r="AG37" i="7"/>
  <c r="AF37" i="7"/>
  <c r="AL37" i="7" s="1"/>
  <c r="AX37" i="7" s="1"/>
  <c r="CB37" i="7" s="1"/>
  <c r="S37" i="7"/>
  <c r="R37" i="7"/>
  <c r="Q37" i="7"/>
  <c r="P37" i="7"/>
  <c r="O37" i="7"/>
  <c r="EQ36" i="7"/>
  <c r="EP36" i="7"/>
  <c r="DE36" i="7"/>
  <c r="DD36" i="7"/>
  <c r="DC36" i="7"/>
  <c r="DB36" i="7"/>
  <c r="DA36" i="7"/>
  <c r="CZ36" i="7"/>
  <c r="BU36" i="7"/>
  <c r="BT36" i="7"/>
  <c r="BS36" i="7"/>
  <c r="BR36" i="7"/>
  <c r="BQ36" i="7"/>
  <c r="BP36" i="7"/>
  <c r="AK36" i="7"/>
  <c r="AJ36" i="7"/>
  <c r="AI36" i="7"/>
  <c r="AH36" i="7"/>
  <c r="AG36" i="7"/>
  <c r="AF36" i="7"/>
  <c r="S36" i="7"/>
  <c r="R36" i="7"/>
  <c r="Q36" i="7"/>
  <c r="P36" i="7"/>
  <c r="O36" i="7"/>
  <c r="EQ35" i="7"/>
  <c r="EP35" i="7"/>
  <c r="DE35" i="7"/>
  <c r="DD35" i="7"/>
  <c r="DC35" i="7"/>
  <c r="DB35" i="7"/>
  <c r="DA35" i="7"/>
  <c r="CZ35" i="7"/>
  <c r="BU35" i="7"/>
  <c r="BT35" i="7"/>
  <c r="BS35" i="7"/>
  <c r="BR35" i="7"/>
  <c r="BQ35" i="7"/>
  <c r="BP35" i="7"/>
  <c r="AK35" i="7"/>
  <c r="AJ35" i="7"/>
  <c r="AI35" i="7"/>
  <c r="AH35" i="7"/>
  <c r="AG35" i="7"/>
  <c r="AF35" i="7"/>
  <c r="S35" i="7"/>
  <c r="R35" i="7"/>
  <c r="Q35" i="7"/>
  <c r="P35" i="7"/>
  <c r="O35" i="7"/>
  <c r="EQ34" i="7"/>
  <c r="EP34" i="7"/>
  <c r="DE34" i="7"/>
  <c r="DD34" i="7"/>
  <c r="DC34" i="7"/>
  <c r="DB34" i="7"/>
  <c r="DA34" i="7"/>
  <c r="CZ34" i="7"/>
  <c r="BU34" i="7"/>
  <c r="BT34" i="7"/>
  <c r="BS34" i="7"/>
  <c r="BR34" i="7"/>
  <c r="BQ34" i="7"/>
  <c r="BP34" i="7"/>
  <c r="AK34" i="7"/>
  <c r="AJ34" i="7"/>
  <c r="AI34" i="7"/>
  <c r="AH34" i="7"/>
  <c r="AG34" i="7"/>
  <c r="AF34" i="7"/>
  <c r="S34" i="7"/>
  <c r="R34" i="7"/>
  <c r="Q34" i="7"/>
  <c r="P34" i="7"/>
  <c r="O34" i="7"/>
  <c r="EQ33" i="7"/>
  <c r="EP33" i="7"/>
  <c r="DE33" i="7"/>
  <c r="DD33" i="7"/>
  <c r="DC33" i="7"/>
  <c r="DB33" i="7"/>
  <c r="DA33" i="7"/>
  <c r="CZ33" i="7"/>
  <c r="BU33" i="7"/>
  <c r="BT33" i="7"/>
  <c r="BS33" i="7"/>
  <c r="BR33" i="7"/>
  <c r="BQ33" i="7"/>
  <c r="BP33" i="7"/>
  <c r="AK33" i="7"/>
  <c r="AJ33" i="7"/>
  <c r="AI33" i="7"/>
  <c r="AH33" i="7"/>
  <c r="AG33" i="7"/>
  <c r="AF33" i="7"/>
  <c r="S33" i="7"/>
  <c r="R33" i="7"/>
  <c r="Q33" i="7"/>
  <c r="P33" i="7"/>
  <c r="O33" i="7"/>
  <c r="EQ32" i="7"/>
  <c r="EP32" i="7"/>
  <c r="DE32" i="7"/>
  <c r="DD32" i="7"/>
  <c r="DC32" i="7"/>
  <c r="DB32" i="7"/>
  <c r="DA32" i="7"/>
  <c r="CZ32" i="7"/>
  <c r="BU32" i="7"/>
  <c r="BT32" i="7"/>
  <c r="BS32" i="7"/>
  <c r="BR32" i="7"/>
  <c r="BQ32" i="7"/>
  <c r="BP32" i="7"/>
  <c r="AK32" i="7"/>
  <c r="AJ32" i="7"/>
  <c r="AI32" i="7"/>
  <c r="AH32" i="7"/>
  <c r="AG32" i="7"/>
  <c r="AF32" i="7"/>
  <c r="S32" i="7"/>
  <c r="R32" i="7"/>
  <c r="Q32" i="7"/>
  <c r="P32" i="7"/>
  <c r="O32" i="7"/>
  <c r="EQ31" i="7"/>
  <c r="EP31" i="7"/>
  <c r="DE31" i="7"/>
  <c r="DD31" i="7"/>
  <c r="DC31" i="7"/>
  <c r="DB31" i="7"/>
  <c r="DA31" i="7"/>
  <c r="CZ31" i="7"/>
  <c r="BU31" i="7"/>
  <c r="BT31" i="7"/>
  <c r="BS31" i="7"/>
  <c r="BR31" i="7"/>
  <c r="BQ31" i="7"/>
  <c r="BP31" i="7"/>
  <c r="AK31" i="7"/>
  <c r="AJ31" i="7"/>
  <c r="AI31" i="7"/>
  <c r="AH31" i="7"/>
  <c r="AG31" i="7"/>
  <c r="AF31" i="7"/>
  <c r="AL31" i="7" s="1"/>
  <c r="AX31" i="7" s="1"/>
  <c r="CB31" i="7" s="1"/>
  <c r="S31" i="7"/>
  <c r="R31" i="7"/>
  <c r="Q31" i="7"/>
  <c r="P31" i="7"/>
  <c r="O31" i="7"/>
  <c r="EQ30" i="7"/>
  <c r="EP30" i="7"/>
  <c r="DE30" i="7"/>
  <c r="DD30" i="7"/>
  <c r="DC30" i="7"/>
  <c r="DB30" i="7"/>
  <c r="DA30" i="7"/>
  <c r="CZ30" i="7"/>
  <c r="BU30" i="7"/>
  <c r="BT30" i="7"/>
  <c r="BS30" i="7"/>
  <c r="BR30" i="7"/>
  <c r="BQ30" i="7"/>
  <c r="BP30" i="7"/>
  <c r="AK30" i="7"/>
  <c r="AJ30" i="7"/>
  <c r="AI30" i="7"/>
  <c r="AH30" i="7"/>
  <c r="AG30" i="7"/>
  <c r="AF30" i="7"/>
  <c r="S30" i="7"/>
  <c r="R30" i="7"/>
  <c r="Q30" i="7"/>
  <c r="P30" i="7"/>
  <c r="O30" i="7"/>
  <c r="EQ29" i="7"/>
  <c r="EP29" i="7"/>
  <c r="DE29" i="7"/>
  <c r="DD29" i="7"/>
  <c r="DC29" i="7"/>
  <c r="DB29" i="7"/>
  <c r="DA29" i="7"/>
  <c r="CZ29" i="7"/>
  <c r="BU29" i="7"/>
  <c r="BT29" i="7"/>
  <c r="BS29" i="7"/>
  <c r="BR29" i="7"/>
  <c r="BQ29" i="7"/>
  <c r="BP29" i="7"/>
  <c r="AK29" i="7"/>
  <c r="AJ29" i="7"/>
  <c r="AI29" i="7"/>
  <c r="AH29" i="7"/>
  <c r="AG29" i="7"/>
  <c r="AF29" i="7"/>
  <c r="S29" i="7"/>
  <c r="R29" i="7"/>
  <c r="Q29" i="7"/>
  <c r="P29" i="7"/>
  <c r="O29" i="7"/>
  <c r="EQ28" i="7"/>
  <c r="EP28" i="7"/>
  <c r="DE28" i="7"/>
  <c r="DD28" i="7"/>
  <c r="DC28" i="7"/>
  <c r="DB28" i="7"/>
  <c r="DA28" i="7"/>
  <c r="CZ28" i="7"/>
  <c r="BU28" i="7"/>
  <c r="BT28" i="7"/>
  <c r="BS28" i="7"/>
  <c r="BR28" i="7"/>
  <c r="BQ28" i="7"/>
  <c r="BP28" i="7"/>
  <c r="AK28" i="7"/>
  <c r="AJ28" i="7"/>
  <c r="AI28" i="7"/>
  <c r="AH28" i="7"/>
  <c r="AG28" i="7"/>
  <c r="AF28" i="7"/>
  <c r="S28" i="7"/>
  <c r="R28" i="7"/>
  <c r="Q28" i="7"/>
  <c r="P28" i="7"/>
  <c r="O28" i="7"/>
  <c r="EQ27" i="7"/>
  <c r="EP27" i="7"/>
  <c r="DE27" i="7"/>
  <c r="DD27" i="7"/>
  <c r="DC27" i="7"/>
  <c r="DB27" i="7"/>
  <c r="DA27" i="7"/>
  <c r="CZ27" i="7"/>
  <c r="BU27" i="7"/>
  <c r="BT27" i="7"/>
  <c r="BS27" i="7"/>
  <c r="BR27" i="7"/>
  <c r="BQ27" i="7"/>
  <c r="BP27" i="7"/>
  <c r="AK27" i="7"/>
  <c r="AJ27" i="7"/>
  <c r="AI27" i="7"/>
  <c r="AH27" i="7"/>
  <c r="AG27" i="7"/>
  <c r="AF27" i="7"/>
  <c r="S27" i="7"/>
  <c r="R27" i="7"/>
  <c r="Q27" i="7"/>
  <c r="P27" i="7"/>
  <c r="O27" i="7"/>
  <c r="EQ26" i="7"/>
  <c r="EP26" i="7"/>
  <c r="DE26" i="7"/>
  <c r="DD26" i="7"/>
  <c r="DC26" i="7"/>
  <c r="DB26" i="7"/>
  <c r="DA26" i="7"/>
  <c r="CZ26" i="7"/>
  <c r="BU26" i="7"/>
  <c r="BT26" i="7"/>
  <c r="BS26" i="7"/>
  <c r="BR26" i="7"/>
  <c r="BQ26" i="7"/>
  <c r="BP26" i="7"/>
  <c r="AK26" i="7"/>
  <c r="AJ26" i="7"/>
  <c r="AI26" i="7"/>
  <c r="AH26" i="7"/>
  <c r="AG26" i="7"/>
  <c r="AF26" i="7"/>
  <c r="S26" i="7"/>
  <c r="R26" i="7"/>
  <c r="Q26" i="7"/>
  <c r="P26" i="7"/>
  <c r="O26" i="7"/>
  <c r="EQ25" i="7"/>
  <c r="EP25" i="7"/>
  <c r="DE25" i="7"/>
  <c r="DD25" i="7"/>
  <c r="DC25" i="7"/>
  <c r="DB25" i="7"/>
  <c r="DA25" i="7"/>
  <c r="CZ25" i="7"/>
  <c r="BU25" i="7"/>
  <c r="BT25" i="7"/>
  <c r="BS25" i="7"/>
  <c r="BR25" i="7"/>
  <c r="BQ25" i="7"/>
  <c r="BP25" i="7"/>
  <c r="AK25" i="7"/>
  <c r="AJ25" i="7"/>
  <c r="AI25" i="7"/>
  <c r="AH25" i="7"/>
  <c r="AG25" i="7"/>
  <c r="AF25" i="7"/>
  <c r="S25" i="7"/>
  <c r="R25" i="7"/>
  <c r="Q25" i="7"/>
  <c r="P25" i="7"/>
  <c r="O25" i="7"/>
  <c r="EQ24" i="7"/>
  <c r="EP24" i="7"/>
  <c r="DE24" i="7"/>
  <c r="DD24" i="7"/>
  <c r="DC24" i="7"/>
  <c r="DB24" i="7"/>
  <c r="DA24" i="7"/>
  <c r="CZ24" i="7"/>
  <c r="BU24" i="7"/>
  <c r="BT24" i="7"/>
  <c r="BS24" i="7"/>
  <c r="BR24" i="7"/>
  <c r="BQ24" i="7"/>
  <c r="BP24" i="7"/>
  <c r="AK24" i="7"/>
  <c r="AJ24" i="7"/>
  <c r="AI24" i="7"/>
  <c r="AH24" i="7"/>
  <c r="AG24" i="7"/>
  <c r="AF24" i="7"/>
  <c r="AL24" i="7" s="1"/>
  <c r="AX24" i="7" s="1"/>
  <c r="CB24" i="7" s="1"/>
  <c r="S24" i="7"/>
  <c r="R24" i="7"/>
  <c r="Q24" i="7"/>
  <c r="P24" i="7"/>
  <c r="O24" i="7"/>
  <c r="EQ23" i="7"/>
  <c r="EP23" i="7"/>
  <c r="DE23" i="7"/>
  <c r="DD23" i="7"/>
  <c r="DC23" i="7"/>
  <c r="DB23" i="7"/>
  <c r="DA23" i="7"/>
  <c r="CZ23" i="7"/>
  <c r="BU23" i="7"/>
  <c r="BT23" i="7"/>
  <c r="BS23" i="7"/>
  <c r="BR23" i="7"/>
  <c r="BQ23" i="7"/>
  <c r="BP23" i="7"/>
  <c r="AK23" i="7"/>
  <c r="AJ23" i="7"/>
  <c r="AI23" i="7"/>
  <c r="AH23" i="7"/>
  <c r="AG23" i="7"/>
  <c r="AF23" i="7"/>
  <c r="S23" i="7"/>
  <c r="R23" i="7"/>
  <c r="Q23" i="7"/>
  <c r="P23" i="7"/>
  <c r="O23" i="7"/>
  <c r="EQ22" i="7"/>
  <c r="EP22" i="7"/>
  <c r="DE22" i="7"/>
  <c r="DD22" i="7"/>
  <c r="DC22" i="7"/>
  <c r="DB22" i="7"/>
  <c r="DA22" i="7"/>
  <c r="CZ22" i="7"/>
  <c r="BU22" i="7"/>
  <c r="BT22" i="7"/>
  <c r="BS22" i="7"/>
  <c r="BR22" i="7"/>
  <c r="BQ22" i="7"/>
  <c r="BP22" i="7"/>
  <c r="AK22" i="7"/>
  <c r="AJ22" i="7"/>
  <c r="AI22" i="7"/>
  <c r="AH22" i="7"/>
  <c r="AG22" i="7"/>
  <c r="AF22" i="7"/>
  <c r="S22" i="7"/>
  <c r="R22" i="7"/>
  <c r="Q22" i="7"/>
  <c r="P22" i="7"/>
  <c r="O22" i="7"/>
  <c r="EQ21" i="7"/>
  <c r="EP21" i="7"/>
  <c r="DE21" i="7"/>
  <c r="DD21" i="7"/>
  <c r="DC21" i="7"/>
  <c r="DB21" i="7"/>
  <c r="DA21" i="7"/>
  <c r="CZ21" i="7"/>
  <c r="BU21" i="7"/>
  <c r="BT21" i="7"/>
  <c r="BS21" i="7"/>
  <c r="BR21" i="7"/>
  <c r="BQ21" i="7"/>
  <c r="BP21" i="7"/>
  <c r="AK21" i="7"/>
  <c r="AJ21" i="7"/>
  <c r="AI21" i="7"/>
  <c r="AH21" i="7"/>
  <c r="AG21" i="7"/>
  <c r="AF21" i="7"/>
  <c r="S21" i="7"/>
  <c r="R21" i="7"/>
  <c r="Q21" i="7"/>
  <c r="P21" i="7"/>
  <c r="O21" i="7"/>
  <c r="EQ20" i="7"/>
  <c r="EP20" i="7"/>
  <c r="DE20" i="7"/>
  <c r="DD20" i="7"/>
  <c r="DC20" i="7"/>
  <c r="DB20" i="7"/>
  <c r="DA20" i="7"/>
  <c r="CZ20" i="7"/>
  <c r="BU20" i="7"/>
  <c r="BT20" i="7"/>
  <c r="BS20" i="7"/>
  <c r="BR20" i="7"/>
  <c r="BQ20" i="7"/>
  <c r="BP20" i="7"/>
  <c r="AK20" i="7"/>
  <c r="AJ20" i="7"/>
  <c r="AI20" i="7"/>
  <c r="AH20" i="7"/>
  <c r="AG20" i="7"/>
  <c r="AF20" i="7"/>
  <c r="S20" i="7"/>
  <c r="R20" i="7"/>
  <c r="Q20" i="7"/>
  <c r="P20" i="7"/>
  <c r="O20" i="7"/>
  <c r="EQ19" i="7"/>
  <c r="EP19" i="7"/>
  <c r="DE19" i="7"/>
  <c r="DD19" i="7"/>
  <c r="DC19" i="7"/>
  <c r="DB19" i="7"/>
  <c r="DA19" i="7"/>
  <c r="CZ19" i="7"/>
  <c r="BU19" i="7"/>
  <c r="BT19" i="7"/>
  <c r="BS19" i="7"/>
  <c r="BR19" i="7"/>
  <c r="BQ19" i="7"/>
  <c r="BP19" i="7"/>
  <c r="AK19" i="7"/>
  <c r="AJ19" i="7"/>
  <c r="AI19" i="7"/>
  <c r="AH19" i="7"/>
  <c r="AG19" i="7"/>
  <c r="AF19" i="7"/>
  <c r="S19" i="7"/>
  <c r="R19" i="7"/>
  <c r="Q19" i="7"/>
  <c r="P19" i="7"/>
  <c r="O19" i="7"/>
  <c r="EQ18" i="7"/>
  <c r="EP18" i="7"/>
  <c r="DE18" i="7"/>
  <c r="DD18" i="7"/>
  <c r="DC18" i="7"/>
  <c r="DB18" i="7"/>
  <c r="DA18" i="7"/>
  <c r="CZ18" i="7"/>
  <c r="BU18" i="7"/>
  <c r="BT18" i="7"/>
  <c r="BS18" i="7"/>
  <c r="BR18" i="7"/>
  <c r="BQ18" i="7"/>
  <c r="BP18" i="7"/>
  <c r="AK18" i="7"/>
  <c r="AJ18" i="7"/>
  <c r="AI18" i="7"/>
  <c r="AH18" i="7"/>
  <c r="AG18" i="7"/>
  <c r="AF18" i="7"/>
  <c r="S18" i="7"/>
  <c r="R18" i="7"/>
  <c r="Q18" i="7"/>
  <c r="P18" i="7"/>
  <c r="O18" i="7"/>
  <c r="EQ17" i="7"/>
  <c r="EP17" i="7"/>
  <c r="DE17" i="7"/>
  <c r="DD17" i="7"/>
  <c r="DC17" i="7"/>
  <c r="DB17" i="7"/>
  <c r="DA17" i="7"/>
  <c r="CZ17" i="7"/>
  <c r="BU17" i="7"/>
  <c r="BT17" i="7"/>
  <c r="BS17" i="7"/>
  <c r="BR17" i="7"/>
  <c r="BQ17" i="7"/>
  <c r="BP17" i="7"/>
  <c r="AK17" i="7"/>
  <c r="AJ17" i="7"/>
  <c r="AI17" i="7"/>
  <c r="AH17" i="7"/>
  <c r="AG17" i="7"/>
  <c r="AF17" i="7"/>
  <c r="S17" i="7"/>
  <c r="R17" i="7"/>
  <c r="Q17" i="7"/>
  <c r="P17" i="7"/>
  <c r="O17" i="7"/>
  <c r="EQ16" i="7"/>
  <c r="EP16" i="7"/>
  <c r="DE16" i="7"/>
  <c r="DD16" i="7"/>
  <c r="DC16" i="7"/>
  <c r="DB16" i="7"/>
  <c r="DA16" i="7"/>
  <c r="CZ16" i="7"/>
  <c r="BU16" i="7"/>
  <c r="BT16" i="7"/>
  <c r="BS16" i="7"/>
  <c r="BR16" i="7"/>
  <c r="BQ16" i="7"/>
  <c r="BP16" i="7"/>
  <c r="AK16" i="7"/>
  <c r="AJ16" i="7"/>
  <c r="AI16" i="7"/>
  <c r="AH16" i="7"/>
  <c r="AG16" i="7"/>
  <c r="AF16" i="7"/>
  <c r="S16" i="7"/>
  <c r="R16" i="7"/>
  <c r="Q16" i="7"/>
  <c r="P16" i="7"/>
  <c r="O16" i="7"/>
  <c r="EQ15" i="7"/>
  <c r="EP15" i="7"/>
  <c r="DE15" i="7"/>
  <c r="DD15" i="7"/>
  <c r="DC15" i="7"/>
  <c r="DB15" i="7"/>
  <c r="DA15" i="7"/>
  <c r="CZ15" i="7"/>
  <c r="BU15" i="7"/>
  <c r="BT15" i="7"/>
  <c r="BS15" i="7"/>
  <c r="BR15" i="7"/>
  <c r="BQ15" i="7"/>
  <c r="BP15" i="7"/>
  <c r="AK15" i="7"/>
  <c r="AJ15" i="7"/>
  <c r="AI15" i="7"/>
  <c r="AH15" i="7"/>
  <c r="AG15" i="7"/>
  <c r="AF15" i="7"/>
  <c r="S15" i="7"/>
  <c r="R15" i="7"/>
  <c r="Q15" i="7"/>
  <c r="P15" i="7"/>
  <c r="O15" i="7"/>
  <c r="EQ14" i="7"/>
  <c r="EP14" i="7"/>
  <c r="DE14" i="7"/>
  <c r="DD14" i="7"/>
  <c r="DC14" i="7"/>
  <c r="DB14" i="7"/>
  <c r="DA14" i="7"/>
  <c r="CZ14" i="7"/>
  <c r="BU14" i="7"/>
  <c r="BT14" i="7"/>
  <c r="BS14" i="7"/>
  <c r="BR14" i="7"/>
  <c r="BQ14" i="7"/>
  <c r="BP14" i="7"/>
  <c r="AK14" i="7"/>
  <c r="AJ14" i="7"/>
  <c r="AI14" i="7"/>
  <c r="AH14" i="7"/>
  <c r="AG14" i="7"/>
  <c r="AF14" i="7"/>
  <c r="S14" i="7"/>
  <c r="R14" i="7"/>
  <c r="Q14" i="7"/>
  <c r="P14" i="7"/>
  <c r="O14" i="7"/>
  <c r="EQ13" i="7"/>
  <c r="EP13" i="7"/>
  <c r="DE13" i="7"/>
  <c r="DD13" i="7"/>
  <c r="DC13" i="7"/>
  <c r="DB13" i="7"/>
  <c r="DA13" i="7"/>
  <c r="CZ13" i="7"/>
  <c r="BU13" i="7"/>
  <c r="BT13" i="7"/>
  <c r="BS13" i="7"/>
  <c r="BR13" i="7"/>
  <c r="BQ13" i="7"/>
  <c r="BP13" i="7"/>
  <c r="AK13" i="7"/>
  <c r="AJ13" i="7"/>
  <c r="AI13" i="7"/>
  <c r="AH13" i="7"/>
  <c r="AG13" i="7"/>
  <c r="AF13" i="7"/>
  <c r="S13" i="7"/>
  <c r="R13" i="7"/>
  <c r="Q13" i="7"/>
  <c r="P13" i="7"/>
  <c r="O13" i="7"/>
  <c r="EQ12" i="7"/>
  <c r="EP12" i="7"/>
  <c r="DE12" i="7"/>
  <c r="DD12" i="7"/>
  <c r="DC12" i="7"/>
  <c r="DB12" i="7"/>
  <c r="DA12" i="7"/>
  <c r="CZ12" i="7"/>
  <c r="BU12" i="7"/>
  <c r="BT12" i="7"/>
  <c r="BS12" i="7"/>
  <c r="BR12" i="7"/>
  <c r="BQ12" i="7"/>
  <c r="BP12" i="7"/>
  <c r="AK12" i="7"/>
  <c r="AJ12" i="7"/>
  <c r="AI12" i="7"/>
  <c r="AH12" i="7"/>
  <c r="AG12" i="7"/>
  <c r="AF12" i="7"/>
  <c r="S12" i="7"/>
  <c r="R12" i="7"/>
  <c r="Q12" i="7"/>
  <c r="P12" i="7"/>
  <c r="O12" i="7"/>
  <c r="EQ11" i="7"/>
  <c r="EP11" i="7"/>
  <c r="DE11" i="7"/>
  <c r="DD11" i="7"/>
  <c r="DC11" i="7"/>
  <c r="DB11" i="7"/>
  <c r="DA11" i="7"/>
  <c r="CZ11" i="7"/>
  <c r="BU11" i="7"/>
  <c r="BT11" i="7"/>
  <c r="BS11" i="7"/>
  <c r="BR11" i="7"/>
  <c r="BQ11" i="7"/>
  <c r="BP11" i="7"/>
  <c r="AK11" i="7"/>
  <c r="AJ11" i="7"/>
  <c r="AI11" i="7"/>
  <c r="AH11" i="7"/>
  <c r="AG11" i="7"/>
  <c r="AF11" i="7"/>
  <c r="S11" i="7"/>
  <c r="R11" i="7"/>
  <c r="Q11" i="7"/>
  <c r="P11" i="7"/>
  <c r="O11" i="7"/>
  <c r="EQ10" i="7"/>
  <c r="EP10" i="7"/>
  <c r="DE10" i="7"/>
  <c r="DD10" i="7"/>
  <c r="DC10" i="7"/>
  <c r="DB10" i="7"/>
  <c r="DA10" i="7"/>
  <c r="CZ10" i="7"/>
  <c r="BU10" i="7"/>
  <c r="BT10" i="7"/>
  <c r="BS10" i="7"/>
  <c r="BR10" i="7"/>
  <c r="BQ10" i="7"/>
  <c r="BP10" i="7"/>
  <c r="AK10" i="7"/>
  <c r="AJ10" i="7"/>
  <c r="AI10" i="7"/>
  <c r="AH10" i="7"/>
  <c r="AG10" i="7"/>
  <c r="AF10" i="7"/>
  <c r="S10" i="7"/>
  <c r="R10" i="7"/>
  <c r="Q10" i="7"/>
  <c r="P10" i="7"/>
  <c r="O10" i="7"/>
  <c r="EQ9" i="7"/>
  <c r="EP9" i="7"/>
  <c r="DE9" i="7"/>
  <c r="DD9" i="7"/>
  <c r="DC9" i="7"/>
  <c r="DB9" i="7"/>
  <c r="DA9" i="7"/>
  <c r="CZ9" i="7"/>
  <c r="BU9" i="7"/>
  <c r="BT9" i="7"/>
  <c r="BS9" i="7"/>
  <c r="BR9" i="7"/>
  <c r="BQ9" i="7"/>
  <c r="BP9" i="7"/>
  <c r="AK9" i="7"/>
  <c r="AJ9" i="7"/>
  <c r="AI9" i="7"/>
  <c r="AH9" i="7"/>
  <c r="AG9" i="7"/>
  <c r="AF9" i="7"/>
  <c r="S9" i="7"/>
  <c r="R9" i="7"/>
  <c r="Q9" i="7"/>
  <c r="P9" i="7"/>
  <c r="O9" i="7"/>
  <c r="EQ8" i="7"/>
  <c r="EP8" i="7"/>
  <c r="DE8" i="7"/>
  <c r="DD8" i="7"/>
  <c r="DC8" i="7"/>
  <c r="DB8" i="7"/>
  <c r="DA8" i="7"/>
  <c r="CZ8" i="7"/>
  <c r="BU8" i="7"/>
  <c r="BT8" i="7"/>
  <c r="BS8" i="7"/>
  <c r="BR8" i="7"/>
  <c r="BQ8" i="7"/>
  <c r="BP8" i="7"/>
  <c r="AK8" i="7"/>
  <c r="AJ8" i="7"/>
  <c r="AI8" i="7"/>
  <c r="AH8" i="7"/>
  <c r="AG8" i="7"/>
  <c r="AF8" i="7"/>
  <c r="S8" i="7"/>
  <c r="R8" i="7"/>
  <c r="Q8" i="7"/>
  <c r="P8" i="7"/>
  <c r="O8" i="7"/>
  <c r="EQ7" i="7"/>
  <c r="EP7" i="7"/>
  <c r="DE7" i="7"/>
  <c r="DD7" i="7"/>
  <c r="DC7" i="7"/>
  <c r="DB7" i="7"/>
  <c r="DA7" i="7"/>
  <c r="CZ7" i="7"/>
  <c r="BU7" i="7"/>
  <c r="BT7" i="7"/>
  <c r="BS7" i="7"/>
  <c r="BR7" i="7"/>
  <c r="BQ7" i="7"/>
  <c r="BP7" i="7"/>
  <c r="AK7" i="7"/>
  <c r="AJ7" i="7"/>
  <c r="AI7" i="7"/>
  <c r="AH7" i="7"/>
  <c r="AG7" i="7"/>
  <c r="AF7" i="7"/>
  <c r="S7" i="7"/>
  <c r="R7" i="7"/>
  <c r="Q7" i="7"/>
  <c r="P7" i="7"/>
  <c r="O7" i="7"/>
  <c r="EQ6" i="7"/>
  <c r="EP6" i="7"/>
  <c r="DE6" i="7"/>
  <c r="DD6" i="7"/>
  <c r="DC6" i="7"/>
  <c r="DB6" i="7"/>
  <c r="DA6" i="7"/>
  <c r="CZ6" i="7"/>
  <c r="BU6" i="7"/>
  <c r="BT6" i="7"/>
  <c r="BS6" i="7"/>
  <c r="BR6" i="7"/>
  <c r="BQ6" i="7"/>
  <c r="BP6" i="7"/>
  <c r="AK6" i="7"/>
  <c r="AJ6" i="7"/>
  <c r="AI6" i="7"/>
  <c r="AH6" i="7"/>
  <c r="AG6" i="7"/>
  <c r="AF6" i="7"/>
  <c r="S6" i="7"/>
  <c r="R6" i="7"/>
  <c r="Q6" i="7"/>
  <c r="P6" i="7"/>
  <c r="O6" i="7"/>
  <c r="EQ5" i="7"/>
  <c r="EP5" i="7"/>
  <c r="DE5" i="7"/>
  <c r="DD5" i="7"/>
  <c r="DC5" i="7"/>
  <c r="DB5" i="7"/>
  <c r="DA5" i="7"/>
  <c r="CZ5" i="7"/>
  <c r="BU5" i="7"/>
  <c r="BT5" i="7"/>
  <c r="BS5" i="7"/>
  <c r="BR5" i="7"/>
  <c r="BQ5" i="7"/>
  <c r="BP5" i="7"/>
  <c r="AK5" i="7"/>
  <c r="AJ5" i="7"/>
  <c r="AI5" i="7"/>
  <c r="AH5" i="7"/>
  <c r="AG5" i="7"/>
  <c r="AF5" i="7"/>
  <c r="S5" i="7"/>
  <c r="R5" i="7"/>
  <c r="Q5" i="7"/>
  <c r="P5" i="7"/>
  <c r="O5" i="7"/>
  <c r="AM5" i="7" s="1"/>
  <c r="AY5" i="7" s="1"/>
  <c r="EQ4" i="7"/>
  <c r="EP4" i="7"/>
  <c r="DE4" i="7"/>
  <c r="DD4" i="7"/>
  <c r="DC4" i="7"/>
  <c r="DB4" i="7"/>
  <c r="DA4" i="7"/>
  <c r="CZ4" i="7"/>
  <c r="BU4" i="7"/>
  <c r="BT4" i="7"/>
  <c r="BS4" i="7"/>
  <c r="BR4" i="7"/>
  <c r="BQ4" i="7"/>
  <c r="BP4" i="7"/>
  <c r="AK4" i="7"/>
  <c r="AJ4" i="7"/>
  <c r="AI4" i="7"/>
  <c r="AH4" i="7"/>
  <c r="AG4" i="7"/>
  <c r="AF4" i="7"/>
  <c r="S4" i="7"/>
  <c r="R4" i="7"/>
  <c r="Q4" i="7"/>
  <c r="P4" i="7"/>
  <c r="O4" i="7"/>
  <c r="CZ45" i="7" l="1"/>
  <c r="DA45" i="7"/>
  <c r="DC45" i="7"/>
  <c r="DD45" i="7"/>
  <c r="DE45" i="7"/>
  <c r="DB45" i="7"/>
  <c r="EQ45" i="7"/>
  <c r="AM30" i="7"/>
  <c r="AY30" i="7" s="1"/>
  <c r="AP43" i="7"/>
  <c r="BB43" i="7" s="1"/>
  <c r="CF43" i="7" s="1"/>
  <c r="DJ43" i="7" s="1"/>
  <c r="AN8" i="7"/>
  <c r="AZ8" i="7" s="1"/>
  <c r="CD8" i="7" s="1"/>
  <c r="DH8" i="7" s="1"/>
  <c r="AM20" i="7"/>
  <c r="AY20" i="7" s="1"/>
  <c r="AN30" i="7"/>
  <c r="AZ30" i="7" s="1"/>
  <c r="CD30" i="7" s="1"/>
  <c r="DH30" i="7" s="1"/>
  <c r="AN34" i="7"/>
  <c r="AZ34" i="7" s="1"/>
  <c r="CD34" i="7" s="1"/>
  <c r="DH34" i="7" s="1"/>
  <c r="AN6" i="7"/>
  <c r="AZ6" i="7" s="1"/>
  <c r="CD6" i="7" s="1"/>
  <c r="DH6" i="7" s="1"/>
  <c r="AO20" i="7"/>
  <c r="BA20" i="7" s="1"/>
  <c r="CE20" i="7" s="1"/>
  <c r="DI20" i="7" s="1"/>
  <c r="AN17" i="7"/>
  <c r="AZ17" i="7" s="1"/>
  <c r="CD17" i="7" s="1"/>
  <c r="DH17" i="7" s="1"/>
  <c r="AM18" i="7"/>
  <c r="AY18" i="7" s="1"/>
  <c r="CC18" i="7" s="1"/>
  <c r="DG18" i="7" s="1"/>
  <c r="AN13" i="7"/>
  <c r="AZ13" i="7" s="1"/>
  <c r="CC30" i="7"/>
  <c r="DG30" i="7" s="1"/>
  <c r="AM32" i="7"/>
  <c r="AY32" i="7" s="1"/>
  <c r="CC32" i="7" s="1"/>
  <c r="DG32" i="7" s="1"/>
  <c r="AQ30" i="7"/>
  <c r="BC30" i="7" s="1"/>
  <c r="CG30" i="7" s="1"/>
  <c r="DK30" i="7" s="1"/>
  <c r="AO38" i="7"/>
  <c r="BA38" i="7" s="1"/>
  <c r="CE38" i="7" s="1"/>
  <c r="DI38" i="7" s="1"/>
  <c r="AM27" i="7"/>
  <c r="AY27" i="7" s="1"/>
  <c r="CC27" i="7" s="1"/>
  <c r="DG27" i="7" s="1"/>
  <c r="AP31" i="7"/>
  <c r="BB31" i="7" s="1"/>
  <c r="CF31" i="7" s="1"/>
  <c r="DJ31" i="7" s="1"/>
  <c r="AN40" i="7"/>
  <c r="AZ40" i="7" s="1"/>
  <c r="CD40" i="7" s="1"/>
  <c r="DH40" i="7" s="1"/>
  <c r="AP41" i="7"/>
  <c r="BB41" i="7" s="1"/>
  <c r="CF41" i="7" s="1"/>
  <c r="DJ41" i="7" s="1"/>
  <c r="AQ41" i="7"/>
  <c r="BC41" i="7" s="1"/>
  <c r="CG41" i="7" s="1"/>
  <c r="DK41" i="7" s="1"/>
  <c r="AN12" i="7"/>
  <c r="AZ12" i="7" s="1"/>
  <c r="CD12" i="7" s="1"/>
  <c r="DH12" i="7" s="1"/>
  <c r="AP33" i="7"/>
  <c r="BB33" i="7" s="1"/>
  <c r="CF33" i="7" s="1"/>
  <c r="DJ33" i="7" s="1"/>
  <c r="AN36" i="7"/>
  <c r="AZ36" i="7" s="1"/>
  <c r="CD36" i="7" s="1"/>
  <c r="DH36" i="7" s="1"/>
  <c r="AN16" i="7"/>
  <c r="AZ16" i="7" s="1"/>
  <c r="CD16" i="7" s="1"/>
  <c r="DH16" i="7" s="1"/>
  <c r="AO37" i="7"/>
  <c r="BA37" i="7" s="1"/>
  <c r="CE37" i="7" s="1"/>
  <c r="DI37" i="7" s="1"/>
  <c r="EI44" i="7"/>
  <c r="EI40" i="7"/>
  <c r="EI5" i="7"/>
  <c r="EI8" i="7"/>
  <c r="EH42" i="7"/>
  <c r="EH13" i="7"/>
  <c r="EH17" i="7"/>
  <c r="EH21" i="7"/>
  <c r="EH25" i="7"/>
  <c r="EH33" i="7"/>
  <c r="EH41" i="7"/>
  <c r="EH35" i="7"/>
  <c r="EH43" i="7"/>
  <c r="EI10" i="7"/>
  <c r="EI12" i="7"/>
  <c r="EI20" i="7"/>
  <c r="EI24" i="7"/>
  <c r="EI28" i="7"/>
  <c r="EI32" i="7"/>
  <c r="EI36" i="7"/>
  <c r="EH6" i="7"/>
  <c r="EI9" i="7"/>
  <c r="EI21" i="7"/>
  <c r="EI25" i="7"/>
  <c r="EI29" i="7"/>
  <c r="EI33" i="7"/>
  <c r="EI41" i="7"/>
  <c r="EI6" i="7"/>
  <c r="EH26" i="7"/>
  <c r="EH30" i="7"/>
  <c r="EH38" i="7"/>
  <c r="EH5" i="7"/>
  <c r="EH7" i="7"/>
  <c r="EI14" i="7"/>
  <c r="EI18" i="7"/>
  <c r="EI26" i="7"/>
  <c r="EI30" i="7"/>
  <c r="EI34" i="7"/>
  <c r="EI38" i="7"/>
  <c r="DY45" i="7"/>
  <c r="EG45" i="7"/>
  <c r="EI7" i="7"/>
  <c r="EH11" i="7"/>
  <c r="EH15" i="7"/>
  <c r="EH19" i="7"/>
  <c r="EH27" i="7"/>
  <c r="EH31" i="7"/>
  <c r="EH8" i="7"/>
  <c r="EI15" i="7"/>
  <c r="EI23" i="7"/>
  <c r="EI27" i="7"/>
  <c r="EI31" i="7"/>
  <c r="EI35" i="7"/>
  <c r="EI39" i="7"/>
  <c r="EI43" i="7"/>
  <c r="DS45" i="7"/>
  <c r="EA45" i="7"/>
  <c r="EH12" i="7"/>
  <c r="EH20" i="7"/>
  <c r="EH24" i="7"/>
  <c r="EK24" i="7" s="1"/>
  <c r="BQ45" i="7"/>
  <c r="AP4" i="7"/>
  <c r="BB4" i="7" s="1"/>
  <c r="AN5" i="7"/>
  <c r="AZ5" i="7" s="1"/>
  <c r="CD5" i="7" s="1"/>
  <c r="DH5" i="7" s="1"/>
  <c r="AL6" i="7"/>
  <c r="AX6" i="7" s="1"/>
  <c r="CB6" i="7" s="1"/>
  <c r="DF6" i="7" s="1"/>
  <c r="AQ15" i="7"/>
  <c r="BC15" i="7" s="1"/>
  <c r="CG15" i="7" s="1"/>
  <c r="DK15" i="7" s="1"/>
  <c r="AO35" i="7"/>
  <c r="BA35" i="7" s="1"/>
  <c r="CE35" i="7" s="1"/>
  <c r="DI35" i="7" s="1"/>
  <c r="AQ38" i="7"/>
  <c r="BC38" i="7" s="1"/>
  <c r="CG38" i="7" s="1"/>
  <c r="DK38" i="7" s="1"/>
  <c r="AQ4" i="7"/>
  <c r="BC4" i="7" s="1"/>
  <c r="CG4" i="7" s="1"/>
  <c r="DK4" i="7" s="1"/>
  <c r="AL10" i="7"/>
  <c r="AX10" i="7" s="1"/>
  <c r="CB10" i="7" s="1"/>
  <c r="AQ23" i="7"/>
  <c r="BC23" i="7" s="1"/>
  <c r="CG23" i="7" s="1"/>
  <c r="DK23" i="7" s="1"/>
  <c r="AM10" i="7"/>
  <c r="AY10" i="7" s="1"/>
  <c r="CC10" i="7" s="1"/>
  <c r="AP21" i="7"/>
  <c r="BB21" i="7" s="1"/>
  <c r="CF21" i="7" s="1"/>
  <c r="DJ21" i="7" s="1"/>
  <c r="AO43" i="7"/>
  <c r="BA43" i="7" s="1"/>
  <c r="CE43" i="7" s="1"/>
  <c r="AO9" i="7"/>
  <c r="BA9" i="7" s="1"/>
  <c r="AO17" i="7"/>
  <c r="BA17" i="7" s="1"/>
  <c r="CE17" i="7" s="1"/>
  <c r="DI17" i="7" s="1"/>
  <c r="AP20" i="7"/>
  <c r="BB20" i="7" s="1"/>
  <c r="CF20" i="7" s="1"/>
  <c r="DJ20" i="7" s="1"/>
  <c r="AO32" i="7"/>
  <c r="BA32" i="7" s="1"/>
  <c r="CE32" i="7" s="1"/>
  <c r="DI32" i="7" s="1"/>
  <c r="AO36" i="7"/>
  <c r="BA36" i="7" s="1"/>
  <c r="CE36" i="7" s="1"/>
  <c r="DI36" i="7" s="1"/>
  <c r="AN14" i="7"/>
  <c r="AZ14" i="7" s="1"/>
  <c r="CD14" i="7" s="1"/>
  <c r="DH14" i="7" s="1"/>
  <c r="AN18" i="7"/>
  <c r="AZ18" i="7" s="1"/>
  <c r="CD18" i="7" s="1"/>
  <c r="DH18" i="7" s="1"/>
  <c r="AN33" i="7"/>
  <c r="AZ33" i="7" s="1"/>
  <c r="CD33" i="7" s="1"/>
  <c r="DH33" i="7" s="1"/>
  <c r="AL34" i="7"/>
  <c r="AX34" i="7" s="1"/>
  <c r="CB34" i="7" s="1"/>
  <c r="AN37" i="7"/>
  <c r="AZ37" i="7" s="1"/>
  <c r="CD37" i="7" s="1"/>
  <c r="DH37" i="7" s="1"/>
  <c r="AL42" i="7"/>
  <c r="AX42" i="7" s="1"/>
  <c r="CB42" i="7" s="1"/>
  <c r="EP45" i="7"/>
  <c r="AL8" i="7"/>
  <c r="AX8" i="7" s="1"/>
  <c r="CB8" i="7" s="1"/>
  <c r="DF8" i="7" s="1"/>
  <c r="AO10" i="7"/>
  <c r="BA10" i="7" s="1"/>
  <c r="CE10" i="7" s="1"/>
  <c r="DI10" i="7" s="1"/>
  <c r="AQ36" i="7"/>
  <c r="BC36" i="7" s="1"/>
  <c r="CG36" i="7" s="1"/>
  <c r="DK36" i="7" s="1"/>
  <c r="AO11" i="7"/>
  <c r="BA11" i="7" s="1"/>
  <c r="CE11" i="7" s="1"/>
  <c r="DI11" i="7" s="1"/>
  <c r="AL20" i="7"/>
  <c r="AX20" i="7" s="1"/>
  <c r="CB20" i="7" s="1"/>
  <c r="DF20" i="7" s="1"/>
  <c r="AQ7" i="7"/>
  <c r="BC7" i="7" s="1"/>
  <c r="CG7" i="7" s="1"/>
  <c r="DK7" i="7" s="1"/>
  <c r="AO8" i="7"/>
  <c r="BA8" i="7" s="1"/>
  <c r="CE8" i="7" s="1"/>
  <c r="DI8" i="7" s="1"/>
  <c r="AO23" i="7"/>
  <c r="BA23" i="7" s="1"/>
  <c r="CE23" i="7" s="1"/>
  <c r="DI23" i="7" s="1"/>
  <c r="AP30" i="7"/>
  <c r="BB30" i="7" s="1"/>
  <c r="CF30" i="7" s="1"/>
  <c r="DJ30" i="7" s="1"/>
  <c r="AP38" i="7"/>
  <c r="BB38" i="7" s="1"/>
  <c r="CF38" i="7" s="1"/>
  <c r="DJ38" i="7" s="1"/>
  <c r="AO24" i="7"/>
  <c r="BA24" i="7" s="1"/>
  <c r="CE24" i="7" s="1"/>
  <c r="DI24" i="7" s="1"/>
  <c r="AQ5" i="7"/>
  <c r="BC5" i="7" s="1"/>
  <c r="CG5" i="7" s="1"/>
  <c r="DK5" i="7" s="1"/>
  <c r="AO27" i="7"/>
  <c r="BA27" i="7" s="1"/>
  <c r="CE27" i="7" s="1"/>
  <c r="DI27" i="7" s="1"/>
  <c r="AO41" i="7"/>
  <c r="BA41" i="7" s="1"/>
  <c r="CE41" i="7" s="1"/>
  <c r="DI41" i="7" s="1"/>
  <c r="AM7" i="7"/>
  <c r="AY7" i="7" s="1"/>
  <c r="CC7" i="7" s="1"/>
  <c r="AP9" i="7"/>
  <c r="BB9" i="7" s="1"/>
  <c r="CF9" i="7" s="1"/>
  <c r="DJ9" i="7" s="1"/>
  <c r="AL44" i="7"/>
  <c r="AX44" i="7" s="1"/>
  <c r="CB44" i="7" s="1"/>
  <c r="DF44" i="7" s="1"/>
  <c r="AN7" i="7"/>
  <c r="AZ7" i="7" s="1"/>
  <c r="CD7" i="7" s="1"/>
  <c r="DH7" i="7" s="1"/>
  <c r="AQ13" i="7"/>
  <c r="BC13" i="7" s="1"/>
  <c r="CG13" i="7" s="1"/>
  <c r="DK13" i="7" s="1"/>
  <c r="AL23" i="7"/>
  <c r="AX23" i="7" s="1"/>
  <c r="CB23" i="7" s="1"/>
  <c r="AO25" i="7"/>
  <c r="BA25" i="7" s="1"/>
  <c r="CE25" i="7" s="1"/>
  <c r="DI25" i="7" s="1"/>
  <c r="AQ42" i="7"/>
  <c r="BC42" i="7" s="1"/>
  <c r="CG42" i="7" s="1"/>
  <c r="DK42" i="7" s="1"/>
  <c r="AN26" i="7"/>
  <c r="AZ26" i="7" s="1"/>
  <c r="CD26" i="7" s="1"/>
  <c r="DH26" i="7" s="1"/>
  <c r="AQ32" i="7"/>
  <c r="BC32" i="7" s="1"/>
  <c r="CG32" i="7" s="1"/>
  <c r="DK32" i="7" s="1"/>
  <c r="AQ39" i="7"/>
  <c r="BC39" i="7" s="1"/>
  <c r="CG39" i="7" s="1"/>
  <c r="DK39" i="7" s="1"/>
  <c r="AQ8" i="7"/>
  <c r="BC8" i="7" s="1"/>
  <c r="CG8" i="7" s="1"/>
  <c r="DK8" i="7" s="1"/>
  <c r="AP13" i="7"/>
  <c r="BB13" i="7" s="1"/>
  <c r="CF13" i="7" s="1"/>
  <c r="DJ13" i="7" s="1"/>
  <c r="AM14" i="7"/>
  <c r="AY14" i="7" s="1"/>
  <c r="CC14" i="7" s="1"/>
  <c r="DG14" i="7" s="1"/>
  <c r="AQ18" i="7"/>
  <c r="BC18" i="7" s="1"/>
  <c r="CG18" i="7" s="1"/>
  <c r="DK18" i="7" s="1"/>
  <c r="AN22" i="7"/>
  <c r="AZ22" i="7" s="1"/>
  <c r="CD22" i="7" s="1"/>
  <c r="DH22" i="7" s="1"/>
  <c r="AP26" i="7"/>
  <c r="BB26" i="7" s="1"/>
  <c r="CF26" i="7" s="1"/>
  <c r="DJ26" i="7" s="1"/>
  <c r="AM39" i="7"/>
  <c r="AY39" i="7" s="1"/>
  <c r="CC39" i="7" s="1"/>
  <c r="DG39" i="7" s="1"/>
  <c r="AP11" i="7"/>
  <c r="BB11" i="7" s="1"/>
  <c r="CF11" i="7" s="1"/>
  <c r="DJ11" i="7" s="1"/>
  <c r="AP19" i="7"/>
  <c r="BB19" i="7" s="1"/>
  <c r="CF19" i="7" s="1"/>
  <c r="DJ19" i="7" s="1"/>
  <c r="AL25" i="7"/>
  <c r="AX25" i="7" s="1"/>
  <c r="CB25" i="7" s="1"/>
  <c r="AP27" i="7"/>
  <c r="BB27" i="7" s="1"/>
  <c r="CF27" i="7" s="1"/>
  <c r="DJ27" i="7" s="1"/>
  <c r="AL28" i="7"/>
  <c r="AX28" i="7" s="1"/>
  <c r="CB28" i="7" s="1"/>
  <c r="AM12" i="7"/>
  <c r="AY12" i="7" s="1"/>
  <c r="CC12" i="7" s="1"/>
  <c r="AQ19" i="7"/>
  <c r="BC19" i="7" s="1"/>
  <c r="CG19" i="7" s="1"/>
  <c r="DK19" i="7" s="1"/>
  <c r="AN23" i="7"/>
  <c r="AZ23" i="7" s="1"/>
  <c r="CD23" i="7" s="1"/>
  <c r="DH23" i="7" s="1"/>
  <c r="AM28" i="7"/>
  <c r="AY28" i="7" s="1"/>
  <c r="CC28" i="7" s="1"/>
  <c r="AL32" i="7"/>
  <c r="AX32" i="7" s="1"/>
  <c r="CB32" i="7" s="1"/>
  <c r="DF32" i="7" s="1"/>
  <c r="AL35" i="7"/>
  <c r="AX35" i="7" s="1"/>
  <c r="CB35" i="7" s="1"/>
  <c r="AM40" i="7"/>
  <c r="AY40" i="7" s="1"/>
  <c r="CC40" i="7" s="1"/>
  <c r="DG40" i="7" s="1"/>
  <c r="AM8" i="7"/>
  <c r="AY8" i="7" s="1"/>
  <c r="CC8" i="7" s="1"/>
  <c r="DG8" i="7" s="1"/>
  <c r="AL13" i="7"/>
  <c r="AX13" i="7" s="1"/>
  <c r="CB13" i="7" s="1"/>
  <c r="AN15" i="7"/>
  <c r="AZ15" i="7" s="1"/>
  <c r="CD15" i="7" s="1"/>
  <c r="DH15" i="7" s="1"/>
  <c r="AO15" i="7"/>
  <c r="BA15" i="7" s="1"/>
  <c r="CE15" i="7" s="1"/>
  <c r="DI15" i="7" s="1"/>
  <c r="AM26" i="7"/>
  <c r="AY26" i="7" s="1"/>
  <c r="CC26" i="7" s="1"/>
  <c r="AO28" i="7"/>
  <c r="BA28" i="7" s="1"/>
  <c r="CE28" i="7" s="1"/>
  <c r="DI28" i="7" s="1"/>
  <c r="AM29" i="7"/>
  <c r="AY29" i="7" s="1"/>
  <c r="CC29" i="7" s="1"/>
  <c r="DG29" i="7" s="1"/>
  <c r="AN32" i="7"/>
  <c r="AZ32" i="7" s="1"/>
  <c r="CD32" i="7" s="1"/>
  <c r="DH32" i="7" s="1"/>
  <c r="AN35" i="7"/>
  <c r="AZ35" i="7" s="1"/>
  <c r="CD35" i="7" s="1"/>
  <c r="DH35" i="7" s="1"/>
  <c r="AL11" i="7"/>
  <c r="AX11" i="7" s="1"/>
  <c r="CB11" i="7" s="1"/>
  <c r="AP12" i="7"/>
  <c r="BB12" i="7" s="1"/>
  <c r="CF12" i="7" s="1"/>
  <c r="DJ12" i="7" s="1"/>
  <c r="AL16" i="7"/>
  <c r="AX16" i="7" s="1"/>
  <c r="CB16" i="7" s="1"/>
  <c r="DF16" i="7" s="1"/>
  <c r="AQ17" i="7"/>
  <c r="BC17" i="7" s="1"/>
  <c r="CG17" i="7" s="1"/>
  <c r="DK17" i="7" s="1"/>
  <c r="AQ31" i="7"/>
  <c r="BC31" i="7" s="1"/>
  <c r="CG31" i="7" s="1"/>
  <c r="DK31" i="7" s="1"/>
  <c r="AP5" i="7"/>
  <c r="BB5" i="7" s="1"/>
  <c r="CF5" i="7" s="1"/>
  <c r="DJ5" i="7" s="1"/>
  <c r="AM6" i="7"/>
  <c r="AY6" i="7" s="1"/>
  <c r="CC6" i="7" s="1"/>
  <c r="AQ12" i="7"/>
  <c r="BC12" i="7" s="1"/>
  <c r="CG12" i="7" s="1"/>
  <c r="DK12" i="7" s="1"/>
  <c r="AM16" i="7"/>
  <c r="AY16" i="7" s="1"/>
  <c r="CC16" i="7" s="1"/>
  <c r="DG16" i="7" s="1"/>
  <c r="AP18" i="7"/>
  <c r="BB18" i="7" s="1"/>
  <c r="CF18" i="7" s="1"/>
  <c r="DJ18" i="7" s="1"/>
  <c r="AO21" i="7"/>
  <c r="BA21" i="7" s="1"/>
  <c r="CE21" i="7" s="1"/>
  <c r="DI21" i="7" s="1"/>
  <c r="AM22" i="7"/>
  <c r="AY22" i="7" s="1"/>
  <c r="CC22" i="7" s="1"/>
  <c r="AM24" i="7"/>
  <c r="AY24" i="7" s="1"/>
  <c r="CC24" i="7" s="1"/>
  <c r="AQ28" i="7"/>
  <c r="BC28" i="7" s="1"/>
  <c r="CG28" i="7" s="1"/>
  <c r="DK28" i="7" s="1"/>
  <c r="AP32" i="7"/>
  <c r="BB32" i="7" s="1"/>
  <c r="CF32" i="7" s="1"/>
  <c r="DJ32" i="7" s="1"/>
  <c r="AN41" i="7"/>
  <c r="AZ41" i="7" s="1"/>
  <c r="CD41" i="7" s="1"/>
  <c r="DH41" i="7" s="1"/>
  <c r="AQ43" i="7"/>
  <c r="BC43" i="7" s="1"/>
  <c r="CG43" i="7" s="1"/>
  <c r="DK43" i="7" s="1"/>
  <c r="CC20" i="7"/>
  <c r="CE9" i="7"/>
  <c r="DI9" i="7" s="1"/>
  <c r="CC5" i="7"/>
  <c r="DG5" i="7" s="1"/>
  <c r="AG45" i="7"/>
  <c r="AP7" i="7"/>
  <c r="BB7" i="7" s="1"/>
  <c r="CF7" i="7" s="1"/>
  <c r="DJ7" i="7" s="1"/>
  <c r="AQ9" i="7"/>
  <c r="BC9" i="7" s="1"/>
  <c r="CG9" i="7" s="1"/>
  <c r="DK9" i="7" s="1"/>
  <c r="AP15" i="7"/>
  <c r="BB15" i="7" s="1"/>
  <c r="CF15" i="7" s="1"/>
  <c r="DJ15" i="7" s="1"/>
  <c r="AO18" i="7"/>
  <c r="BA18" i="7" s="1"/>
  <c r="CE18" i="7" s="1"/>
  <c r="DI18" i="7" s="1"/>
  <c r="AO30" i="7"/>
  <c r="BA30" i="7" s="1"/>
  <c r="CE30" i="7" s="1"/>
  <c r="DI30" i="7" s="1"/>
  <c r="AM37" i="7"/>
  <c r="AY37" i="7" s="1"/>
  <c r="CC37" i="7" s="1"/>
  <c r="AM42" i="7"/>
  <c r="AY42" i="7" s="1"/>
  <c r="CC42" i="7" s="1"/>
  <c r="DG42" i="7" s="1"/>
  <c r="AQ44" i="7"/>
  <c r="BC44" i="7" s="1"/>
  <c r="CG44" i="7" s="1"/>
  <c r="DK44" i="7" s="1"/>
  <c r="AI45" i="7"/>
  <c r="AP6" i="7"/>
  <c r="BB6" i="7" s="1"/>
  <c r="CF6" i="7" s="1"/>
  <c r="DJ6" i="7" s="1"/>
  <c r="AQ10" i="7"/>
  <c r="BC10" i="7" s="1"/>
  <c r="CG10" i="7" s="1"/>
  <c r="DK10" i="7" s="1"/>
  <c r="AO12" i="7"/>
  <c r="BA12" i="7" s="1"/>
  <c r="CE12" i="7" s="1"/>
  <c r="DI12" i="7" s="1"/>
  <c r="AM19" i="7"/>
  <c r="AY19" i="7" s="1"/>
  <c r="CC19" i="7" s="1"/>
  <c r="DG19" i="7" s="1"/>
  <c r="AO26" i="7"/>
  <c r="BA26" i="7" s="1"/>
  <c r="CE26" i="7" s="1"/>
  <c r="DI26" i="7" s="1"/>
  <c r="AP28" i="7"/>
  <c r="BB28" i="7" s="1"/>
  <c r="CF28" i="7" s="1"/>
  <c r="DJ28" i="7" s="1"/>
  <c r="AM34" i="7"/>
  <c r="AY34" i="7" s="1"/>
  <c r="CC34" i="7" s="1"/>
  <c r="AP35" i="7"/>
  <c r="BB35" i="7" s="1"/>
  <c r="CF35" i="7" s="1"/>
  <c r="DJ35" i="7" s="1"/>
  <c r="AO40" i="7"/>
  <c r="BA40" i="7" s="1"/>
  <c r="CE40" i="7" s="1"/>
  <c r="DI40" i="7" s="1"/>
  <c r="AL5" i="7"/>
  <c r="AX5" i="7" s="1"/>
  <c r="CB5" i="7" s="1"/>
  <c r="AM11" i="7"/>
  <c r="AY11" i="7" s="1"/>
  <c r="CC11" i="7" s="1"/>
  <c r="DG11" i="7" s="1"/>
  <c r="AP14" i="7"/>
  <c r="BB14" i="7" s="1"/>
  <c r="CF14" i="7" s="1"/>
  <c r="DJ14" i="7" s="1"/>
  <c r="AL15" i="7"/>
  <c r="AX15" i="7" s="1"/>
  <c r="CB15" i="7" s="1"/>
  <c r="AO16" i="7"/>
  <c r="BA16" i="7" s="1"/>
  <c r="CE16" i="7" s="1"/>
  <c r="DI16" i="7" s="1"/>
  <c r="AQ24" i="7"/>
  <c r="BC24" i="7" s="1"/>
  <c r="CG24" i="7" s="1"/>
  <c r="DK24" i="7" s="1"/>
  <c r="AM25" i="7"/>
  <c r="AY25" i="7" s="1"/>
  <c r="CC25" i="7" s="1"/>
  <c r="AQ33" i="7"/>
  <c r="BC33" i="7" s="1"/>
  <c r="CG33" i="7" s="1"/>
  <c r="DK33" i="7" s="1"/>
  <c r="AO4" i="7"/>
  <c r="BA4" i="7" s="1"/>
  <c r="AN9" i="7"/>
  <c r="AZ9" i="7" s="1"/>
  <c r="CD9" i="7" s="1"/>
  <c r="DH9" i="7" s="1"/>
  <c r="AM13" i="7"/>
  <c r="AY13" i="7" s="1"/>
  <c r="CC13" i="7" s="1"/>
  <c r="DG13" i="7" s="1"/>
  <c r="AQ14" i="7"/>
  <c r="BC14" i="7" s="1"/>
  <c r="CG14" i="7" s="1"/>
  <c r="DK14" i="7" s="1"/>
  <c r="AN29" i="7"/>
  <c r="AZ29" i="7" s="1"/>
  <c r="CD29" i="7" s="1"/>
  <c r="DH29" i="7" s="1"/>
  <c r="AL39" i="7"/>
  <c r="AX39" i="7" s="1"/>
  <c r="CB39" i="7" s="1"/>
  <c r="AN43" i="7"/>
  <c r="AZ43" i="7" s="1"/>
  <c r="CD43" i="7" s="1"/>
  <c r="DH43" i="7" s="1"/>
  <c r="AL7" i="7"/>
  <c r="AX7" i="7" s="1"/>
  <c r="CB7" i="7" s="1"/>
  <c r="DF7" i="7" s="1"/>
  <c r="AL14" i="7"/>
  <c r="AX14" i="7" s="1"/>
  <c r="CB14" i="7" s="1"/>
  <c r="DF14" i="7" s="1"/>
  <c r="AM15" i="7"/>
  <c r="AY15" i="7" s="1"/>
  <c r="CC15" i="7" s="1"/>
  <c r="DG15" i="7" s="1"/>
  <c r="AP17" i="7"/>
  <c r="BB17" i="7" s="1"/>
  <c r="CF17" i="7" s="1"/>
  <c r="DJ17" i="7" s="1"/>
  <c r="AN20" i="7"/>
  <c r="AZ20" i="7" s="1"/>
  <c r="CD20" i="7" s="1"/>
  <c r="DH20" i="7" s="1"/>
  <c r="AQ21" i="7"/>
  <c r="BC21" i="7" s="1"/>
  <c r="CG21" i="7" s="1"/>
  <c r="DK21" i="7" s="1"/>
  <c r="AL22" i="7"/>
  <c r="AX22" i="7" s="1"/>
  <c r="CB22" i="7" s="1"/>
  <c r="DF22" i="7" s="1"/>
  <c r="AN24" i="7"/>
  <c r="AZ24" i="7" s="1"/>
  <c r="CD24" i="7" s="1"/>
  <c r="DH24" i="7" s="1"/>
  <c r="AN25" i="7"/>
  <c r="AZ25" i="7" s="1"/>
  <c r="CD25" i="7" s="1"/>
  <c r="DH25" i="7" s="1"/>
  <c r="AL29" i="7"/>
  <c r="AX29" i="7" s="1"/>
  <c r="CB29" i="7" s="1"/>
  <c r="DF29" i="7" s="1"/>
  <c r="AM35" i="7"/>
  <c r="AY35" i="7" s="1"/>
  <c r="CC35" i="7" s="1"/>
  <c r="AP36" i="7"/>
  <c r="BB36" i="7" s="1"/>
  <c r="CF36" i="7" s="1"/>
  <c r="DJ36" i="7" s="1"/>
  <c r="AP37" i="7"/>
  <c r="BB37" i="7" s="1"/>
  <c r="CF37" i="7" s="1"/>
  <c r="DJ37" i="7" s="1"/>
  <c r="AL19" i="7"/>
  <c r="AX19" i="7" s="1"/>
  <c r="CB19" i="7" s="1"/>
  <c r="AP23" i="7"/>
  <c r="BB23" i="7" s="1"/>
  <c r="CF23" i="7" s="1"/>
  <c r="DJ23" i="7" s="1"/>
  <c r="AP24" i="7"/>
  <c r="BB24" i="7" s="1"/>
  <c r="CF24" i="7" s="1"/>
  <c r="DJ24" i="7" s="1"/>
  <c r="AP25" i="7"/>
  <c r="BB25" i="7" s="1"/>
  <c r="CF25" i="7" s="1"/>
  <c r="DJ25" i="7" s="1"/>
  <c r="AQ26" i="7"/>
  <c r="BC26" i="7" s="1"/>
  <c r="CG26" i="7" s="1"/>
  <c r="DK26" i="7" s="1"/>
  <c r="EQ46" i="7"/>
  <c r="EQ47" i="7" s="1"/>
  <c r="AL4" i="7"/>
  <c r="AX4" i="7" s="1"/>
  <c r="AO7" i="7"/>
  <c r="BA7" i="7" s="1"/>
  <c r="CE7" i="7" s="1"/>
  <c r="DI7" i="7" s="1"/>
  <c r="AL9" i="7"/>
  <c r="AX9" i="7" s="1"/>
  <c r="CB9" i="7" s="1"/>
  <c r="DF9" i="7" s="1"/>
  <c r="AQ11" i="7"/>
  <c r="BC11" i="7" s="1"/>
  <c r="CG11" i="7" s="1"/>
  <c r="DK11" i="7" s="1"/>
  <c r="AO14" i="7"/>
  <c r="BA14" i="7" s="1"/>
  <c r="CE14" i="7" s="1"/>
  <c r="DI14" i="7" s="1"/>
  <c r="AQ16" i="7"/>
  <c r="BC16" i="7" s="1"/>
  <c r="CG16" i="7" s="1"/>
  <c r="DK16" i="7" s="1"/>
  <c r="AO22" i="7"/>
  <c r="BA22" i="7" s="1"/>
  <c r="CE22" i="7" s="1"/>
  <c r="DI22" i="7" s="1"/>
  <c r="AL27" i="7"/>
  <c r="AX27" i="7" s="1"/>
  <c r="CB27" i="7" s="1"/>
  <c r="AN28" i="7"/>
  <c r="AZ28" i="7" s="1"/>
  <c r="CD28" i="7" s="1"/>
  <c r="DH28" i="7" s="1"/>
  <c r="AO29" i="7"/>
  <c r="BA29" i="7" s="1"/>
  <c r="CE29" i="7" s="1"/>
  <c r="DI29" i="7" s="1"/>
  <c r="AL38" i="7"/>
  <c r="AX38" i="7" s="1"/>
  <c r="CB38" i="7" s="1"/>
  <c r="DF38" i="7" s="1"/>
  <c r="AN39" i="7"/>
  <c r="AZ39" i="7" s="1"/>
  <c r="CD39" i="7" s="1"/>
  <c r="DH39" i="7" s="1"/>
  <c r="AP40" i="7"/>
  <c r="BB40" i="7" s="1"/>
  <c r="CF40" i="7" s="1"/>
  <c r="DJ40" i="7" s="1"/>
  <c r="AL43" i="7"/>
  <c r="AX43" i="7" s="1"/>
  <c r="CB43" i="7" s="1"/>
  <c r="AO44" i="7"/>
  <c r="BA44" i="7" s="1"/>
  <c r="CE44" i="7" s="1"/>
  <c r="DI44" i="7" s="1"/>
  <c r="AQ6" i="7"/>
  <c r="BC6" i="7" s="1"/>
  <c r="CG6" i="7" s="1"/>
  <c r="DK6" i="7" s="1"/>
  <c r="AM9" i="7"/>
  <c r="AY9" i="7" s="1"/>
  <c r="CC9" i="7" s="1"/>
  <c r="DG9" i="7" s="1"/>
  <c r="AL17" i="7"/>
  <c r="AX17" i="7" s="1"/>
  <c r="CB17" i="7" s="1"/>
  <c r="DF17" i="7" s="1"/>
  <c r="AQ35" i="7"/>
  <c r="BC35" i="7" s="1"/>
  <c r="CG35" i="7" s="1"/>
  <c r="DK35" i="7" s="1"/>
  <c r="AL36" i="7"/>
  <c r="AX36" i="7" s="1"/>
  <c r="CB36" i="7" s="1"/>
  <c r="DF36" i="7" s="1"/>
  <c r="AM38" i="7"/>
  <c r="AY38" i="7" s="1"/>
  <c r="CC38" i="7" s="1"/>
  <c r="AO39" i="7"/>
  <c r="BA39" i="7" s="1"/>
  <c r="CE39" i="7" s="1"/>
  <c r="DI39" i="7" s="1"/>
  <c r="AN42" i="7"/>
  <c r="AZ42" i="7" s="1"/>
  <c r="CD42" i="7" s="1"/>
  <c r="DH42" i="7" s="1"/>
  <c r="AM43" i="7"/>
  <c r="AY43" i="7" s="1"/>
  <c r="CC43" i="7" s="1"/>
  <c r="AP44" i="7"/>
  <c r="BB44" i="7" s="1"/>
  <c r="CF44" i="7" s="1"/>
  <c r="DJ44" i="7" s="1"/>
  <c r="AM17" i="7"/>
  <c r="AY17" i="7" s="1"/>
  <c r="CC17" i="7" s="1"/>
  <c r="DG17" i="7" s="1"/>
  <c r="AL18" i="7"/>
  <c r="AX18" i="7" s="1"/>
  <c r="CB18" i="7" s="1"/>
  <c r="DF18" i="7" s="1"/>
  <c r="AN21" i="7"/>
  <c r="AZ21" i="7" s="1"/>
  <c r="CD21" i="7" s="1"/>
  <c r="DH21" i="7" s="1"/>
  <c r="AQ22" i="7"/>
  <c r="BC22" i="7" s="1"/>
  <c r="CG22" i="7" s="1"/>
  <c r="DK22" i="7" s="1"/>
  <c r="AL26" i="7"/>
  <c r="AX26" i="7" s="1"/>
  <c r="CB26" i="7" s="1"/>
  <c r="AN27" i="7"/>
  <c r="AZ27" i="7" s="1"/>
  <c r="CD27" i="7" s="1"/>
  <c r="DH27" i="7" s="1"/>
  <c r="AQ29" i="7"/>
  <c r="BC29" i="7" s="1"/>
  <c r="CG29" i="7" s="1"/>
  <c r="DK29" i="7" s="1"/>
  <c r="AO33" i="7"/>
  <c r="BA33" i="7" s="1"/>
  <c r="CE33" i="7" s="1"/>
  <c r="DI33" i="7" s="1"/>
  <c r="AQ34" i="7"/>
  <c r="BC34" i="7" s="1"/>
  <c r="CG34" i="7" s="1"/>
  <c r="DK34" i="7" s="1"/>
  <c r="AM36" i="7"/>
  <c r="AY36" i="7" s="1"/>
  <c r="CC36" i="7" s="1"/>
  <c r="AN38" i="7"/>
  <c r="AZ38" i="7" s="1"/>
  <c r="CD38" i="7" s="1"/>
  <c r="DH38" i="7" s="1"/>
  <c r="AP39" i="7"/>
  <c r="BB39" i="7" s="1"/>
  <c r="CF39" i="7" s="1"/>
  <c r="DJ39" i="7" s="1"/>
  <c r="AM41" i="7"/>
  <c r="AY41" i="7" s="1"/>
  <c r="CC41" i="7" s="1"/>
  <c r="DG41" i="7" s="1"/>
  <c r="O45" i="7"/>
  <c r="N45" i="7"/>
  <c r="AH45" i="7"/>
  <c r="BP45" i="7"/>
  <c r="DR45" i="7"/>
  <c r="DZ45" i="7"/>
  <c r="EH4" i="7"/>
  <c r="AL12" i="7"/>
  <c r="AX12" i="7" s="1"/>
  <c r="CB12" i="7" s="1"/>
  <c r="EI13" i="7"/>
  <c r="EI4" i="7"/>
  <c r="EB45" i="7"/>
  <c r="AJ45" i="7"/>
  <c r="BR45" i="7"/>
  <c r="Q45" i="7"/>
  <c r="BS45" i="7"/>
  <c r="EC45" i="7"/>
  <c r="EH16" i="7"/>
  <c r="CD13" i="7"/>
  <c r="DH13" i="7" s="1"/>
  <c r="P45" i="7"/>
  <c r="AK45" i="7"/>
  <c r="DU45" i="7"/>
  <c r="EH10" i="7"/>
  <c r="R45" i="7"/>
  <c r="BT45" i="7"/>
  <c r="DV45" i="7"/>
  <c r="ED45" i="7"/>
  <c r="EH9" i="7"/>
  <c r="AN10" i="7"/>
  <c r="AZ10" i="7" s="1"/>
  <c r="CD10" i="7" s="1"/>
  <c r="DH10" i="7" s="1"/>
  <c r="AN11" i="7"/>
  <c r="AZ11" i="7" s="1"/>
  <c r="CD11" i="7" s="1"/>
  <c r="DH11" i="7" s="1"/>
  <c r="EI11" i="7"/>
  <c r="EI16" i="7"/>
  <c r="DT45" i="7"/>
  <c r="S45" i="7"/>
  <c r="AM4" i="7"/>
  <c r="BU45" i="7"/>
  <c r="DW45" i="7"/>
  <c r="EE45" i="7"/>
  <c r="AO6" i="7"/>
  <c r="BA6" i="7" s="1"/>
  <c r="CE6" i="7" s="1"/>
  <c r="DI6" i="7" s="1"/>
  <c r="AO13" i="7"/>
  <c r="BA13" i="7" s="1"/>
  <c r="CE13" i="7" s="1"/>
  <c r="DI13" i="7" s="1"/>
  <c r="EH14" i="7"/>
  <c r="EH18" i="7"/>
  <c r="AF45" i="7"/>
  <c r="AN4" i="7"/>
  <c r="DX45" i="7"/>
  <c r="EF45" i="7"/>
  <c r="EP46" i="7"/>
  <c r="AO5" i="7"/>
  <c r="BA5" i="7" s="1"/>
  <c r="CE5" i="7" s="1"/>
  <c r="DI5" i="7" s="1"/>
  <c r="AP8" i="7"/>
  <c r="BB8" i="7" s="1"/>
  <c r="CF8" i="7" s="1"/>
  <c r="DJ8" i="7" s="1"/>
  <c r="AP10" i="7"/>
  <c r="BB10" i="7" s="1"/>
  <c r="CF10" i="7" s="1"/>
  <c r="DJ10" i="7" s="1"/>
  <c r="AP16" i="7"/>
  <c r="BB16" i="7" s="1"/>
  <c r="CF16" i="7" s="1"/>
  <c r="DJ16" i="7" s="1"/>
  <c r="EI19" i="7"/>
  <c r="DF23" i="7"/>
  <c r="DF24" i="7"/>
  <c r="EI17" i="7"/>
  <c r="AM23" i="7"/>
  <c r="AY23" i="7" s="1"/>
  <c r="CC23" i="7" s="1"/>
  <c r="AQ25" i="7"/>
  <c r="BC25" i="7" s="1"/>
  <c r="CG25" i="7" s="1"/>
  <c r="DK25" i="7" s="1"/>
  <c r="AQ27" i="7"/>
  <c r="BC27" i="7" s="1"/>
  <c r="CG27" i="7" s="1"/>
  <c r="DK27" i="7" s="1"/>
  <c r="DF40" i="7"/>
  <c r="AP22" i="7"/>
  <c r="BB22" i="7" s="1"/>
  <c r="CF22" i="7" s="1"/>
  <c r="DJ22" i="7" s="1"/>
  <c r="EH22" i="7"/>
  <c r="EH23" i="7"/>
  <c r="EH28" i="7"/>
  <c r="DF31" i="7"/>
  <c r="AN19" i="7"/>
  <c r="AZ19" i="7" s="1"/>
  <c r="CD19" i="7" s="1"/>
  <c r="DH19" i="7" s="1"/>
  <c r="AL21" i="7"/>
  <c r="AX21" i="7" s="1"/>
  <c r="CB21" i="7" s="1"/>
  <c r="EI22" i="7"/>
  <c r="AO19" i="7"/>
  <c r="BA19" i="7" s="1"/>
  <c r="CE19" i="7" s="1"/>
  <c r="DI19" i="7" s="1"/>
  <c r="AQ20" i="7"/>
  <c r="BC20" i="7" s="1"/>
  <c r="CG20" i="7" s="1"/>
  <c r="DK20" i="7" s="1"/>
  <c r="AM21" i="7"/>
  <c r="AY21" i="7" s="1"/>
  <c r="CC21" i="7" s="1"/>
  <c r="AL30" i="7"/>
  <c r="AX30" i="7" s="1"/>
  <c r="CB30" i="7" s="1"/>
  <c r="DF37" i="7"/>
  <c r="EH29" i="7"/>
  <c r="EH32" i="7"/>
  <c r="EH39" i="7"/>
  <c r="AL41" i="7"/>
  <c r="AX41" i="7" s="1"/>
  <c r="CB41" i="7" s="1"/>
  <c r="EH44" i="7"/>
  <c r="AM31" i="7"/>
  <c r="AY31" i="7" s="1"/>
  <c r="CC31" i="7" s="1"/>
  <c r="EH37" i="7"/>
  <c r="AQ40" i="7"/>
  <c r="BC40" i="7" s="1"/>
  <c r="CG40" i="7" s="1"/>
  <c r="DK40" i="7" s="1"/>
  <c r="AM44" i="7"/>
  <c r="AY44" i="7" s="1"/>
  <c r="CC44" i="7" s="1"/>
  <c r="AN31" i="7"/>
  <c r="AZ31" i="7" s="1"/>
  <c r="CD31" i="7" s="1"/>
  <c r="DH31" i="7" s="1"/>
  <c r="AL33" i="7"/>
  <c r="AX33" i="7" s="1"/>
  <c r="CB33" i="7" s="1"/>
  <c r="EH34" i="7"/>
  <c r="EH36" i="7"/>
  <c r="EI37" i="7"/>
  <c r="EI42" i="7"/>
  <c r="AN44" i="7"/>
  <c r="AZ44" i="7" s="1"/>
  <c r="CD44" i="7" s="1"/>
  <c r="DH44" i="7" s="1"/>
  <c r="AO31" i="7"/>
  <c r="BA31" i="7" s="1"/>
  <c r="CE31" i="7" s="1"/>
  <c r="DI31" i="7" s="1"/>
  <c r="AM33" i="7"/>
  <c r="AY33" i="7" s="1"/>
  <c r="CC33" i="7" s="1"/>
  <c r="AO34" i="7"/>
  <c r="BA34" i="7" s="1"/>
  <c r="CE34" i="7" s="1"/>
  <c r="DI34" i="7" s="1"/>
  <c r="AQ37" i="7"/>
  <c r="BC37" i="7" s="1"/>
  <c r="CG37" i="7" s="1"/>
  <c r="DK37" i="7" s="1"/>
  <c r="AP29" i="7"/>
  <c r="BB29" i="7" s="1"/>
  <c r="CF29" i="7" s="1"/>
  <c r="DJ29" i="7" s="1"/>
  <c r="AP34" i="7"/>
  <c r="BB34" i="7" s="1"/>
  <c r="CF34" i="7" s="1"/>
  <c r="DJ34" i="7" s="1"/>
  <c r="AO42" i="7"/>
  <c r="BA42" i="7" s="1"/>
  <c r="CE42" i="7" s="1"/>
  <c r="DI42" i="7" s="1"/>
  <c r="EH40" i="7"/>
  <c r="AP42" i="7"/>
  <c r="BB42" i="7" s="1"/>
  <c r="CF42" i="7" s="1"/>
  <c r="DJ42" i="7" s="1"/>
  <c r="DI43" i="7"/>
  <c r="EK26" i="7" l="1"/>
  <c r="DK45" i="7"/>
  <c r="EK42" i="7"/>
  <c r="EK35" i="7"/>
  <c r="EL6" i="7"/>
  <c r="EL36" i="7"/>
  <c r="ER36" i="7" s="1"/>
  <c r="DF35" i="7"/>
  <c r="EK8" i="7"/>
  <c r="EK37" i="7"/>
  <c r="EK31" i="7"/>
  <c r="EK44" i="7"/>
  <c r="EL30" i="7"/>
  <c r="ER30" i="7" s="1"/>
  <c r="EK23" i="7"/>
  <c r="EL18" i="7"/>
  <c r="EL32" i="7"/>
  <c r="ER32" i="7" s="1"/>
  <c r="EL40" i="7"/>
  <c r="ER40" i="7" s="1"/>
  <c r="EK40" i="7"/>
  <c r="EK43" i="7"/>
  <c r="EK13" i="7"/>
  <c r="EK27" i="7"/>
  <c r="EK19" i="7"/>
  <c r="EL34" i="7"/>
  <c r="EL10" i="7"/>
  <c r="ER10" i="7" s="1"/>
  <c r="EL43" i="7"/>
  <c r="ER43" i="7" s="1"/>
  <c r="EL12" i="7"/>
  <c r="EL38" i="7"/>
  <c r="EL20" i="7"/>
  <c r="EL25" i="7"/>
  <c r="EK5" i="7"/>
  <c r="EK25" i="7"/>
  <c r="EL24" i="7"/>
  <c r="ER24" i="7" s="1"/>
  <c r="EL35" i="7"/>
  <c r="EK39" i="7"/>
  <c r="EL22" i="7"/>
  <c r="ER22" i="7" s="1"/>
  <c r="EL26" i="7"/>
  <c r="EK15" i="7"/>
  <c r="EL37" i="7"/>
  <c r="EK10" i="7"/>
  <c r="EI45" i="7"/>
  <c r="EK11" i="7"/>
  <c r="EL27" i="7"/>
  <c r="EK28" i="7"/>
  <c r="EK34" i="7"/>
  <c r="EK6" i="7"/>
  <c r="DG36" i="7"/>
  <c r="DF34" i="7"/>
  <c r="DF28" i="7"/>
  <c r="EK20" i="7"/>
  <c r="EK29" i="7"/>
  <c r="DF25" i="7"/>
  <c r="EK14" i="7"/>
  <c r="EL8" i="7"/>
  <c r="ER8" i="7" s="1"/>
  <c r="EL29" i="7"/>
  <c r="DG20" i="7"/>
  <c r="DG10" i="7"/>
  <c r="DG38" i="7"/>
  <c r="EL14" i="7"/>
  <c r="EL5" i="7"/>
  <c r="ER5" i="7" s="1"/>
  <c r="DF5" i="7"/>
  <c r="DF13" i="7"/>
  <c r="DF11" i="7"/>
  <c r="EL16" i="7"/>
  <c r="DG12" i="7"/>
  <c r="EL7" i="7"/>
  <c r="DG7" i="7"/>
  <c r="DF39" i="7"/>
  <c r="EP47" i="7"/>
  <c r="DG25" i="7"/>
  <c r="EK38" i="7"/>
  <c r="DF42" i="7"/>
  <c r="DF10" i="7"/>
  <c r="EL9" i="7"/>
  <c r="ER9" i="7" s="1"/>
  <c r="EK36" i="7"/>
  <c r="EK7" i="7"/>
  <c r="EL11" i="7"/>
  <c r="EL15" i="7"/>
  <c r="DG35" i="7"/>
  <c r="DF43" i="7"/>
  <c r="EK32" i="7"/>
  <c r="EL19" i="7"/>
  <c r="ER19" i="7" s="1"/>
  <c r="EK16" i="7"/>
  <c r="DG24" i="7"/>
  <c r="EK17" i="7"/>
  <c r="DG26" i="7"/>
  <c r="DF19" i="7"/>
  <c r="DG34" i="7"/>
  <c r="DG6" i="7"/>
  <c r="EL39" i="7"/>
  <c r="EK22" i="7"/>
  <c r="EL17" i="7"/>
  <c r="ER17" i="7" s="1"/>
  <c r="DG22" i="7"/>
  <c r="EL41" i="7"/>
  <c r="ER41" i="7" s="1"/>
  <c r="DG37" i="7"/>
  <c r="DF15" i="7"/>
  <c r="EL13" i="7"/>
  <c r="ER13" i="7" s="1"/>
  <c r="DF26" i="7"/>
  <c r="DF27" i="7"/>
  <c r="EL42" i="7"/>
  <c r="ER42" i="7" s="1"/>
  <c r="DG43" i="7"/>
  <c r="EK9" i="7"/>
  <c r="EK18" i="7"/>
  <c r="EK33" i="7"/>
  <c r="DF33" i="7"/>
  <c r="EH45" i="7"/>
  <c r="DG28" i="7"/>
  <c r="EL28" i="7"/>
  <c r="AO45" i="7"/>
  <c r="AX45" i="7"/>
  <c r="CB4" i="7"/>
  <c r="EL44" i="7"/>
  <c r="DG44" i="7"/>
  <c r="EK21" i="7"/>
  <c r="DF21" i="7"/>
  <c r="BC45" i="7"/>
  <c r="AP45" i="7"/>
  <c r="CG45" i="7"/>
  <c r="AN45" i="7"/>
  <c r="AZ4" i="7"/>
  <c r="EK41" i="7"/>
  <c r="DF41" i="7"/>
  <c r="EK30" i="7"/>
  <c r="DF30" i="7"/>
  <c r="AL45" i="7"/>
  <c r="BA45" i="7"/>
  <c r="CE4" i="7"/>
  <c r="EK12" i="7"/>
  <c r="DF12" i="7"/>
  <c r="DG31" i="7"/>
  <c r="EL31" i="7"/>
  <c r="EL33" i="7"/>
  <c r="DG33" i="7"/>
  <c r="AM45" i="7"/>
  <c r="AY4" i="7"/>
  <c r="AQ45" i="7"/>
  <c r="ER6" i="7"/>
  <c r="EL21" i="7"/>
  <c r="DG21" i="7"/>
  <c r="EL23" i="7"/>
  <c r="DG23" i="7"/>
  <c r="BB45" i="7"/>
  <c r="CF4" i="7"/>
  <c r="ER34" i="7" l="1"/>
  <c r="ER18" i="7"/>
  <c r="ER12" i="7"/>
  <c r="ER20" i="7"/>
  <c r="ER35" i="7"/>
  <c r="ER38" i="7"/>
  <c r="ER16" i="7"/>
  <c r="ER25" i="7"/>
  <c r="ER37" i="7"/>
  <c r="ER29" i="7"/>
  <c r="ER14" i="7"/>
  <c r="ER26" i="7"/>
  <c r="ER15" i="7"/>
  <c r="ER27" i="7"/>
  <c r="ER7" i="7"/>
  <c r="ER11" i="7"/>
  <c r="ER39" i="7"/>
  <c r="CF45" i="7"/>
  <c r="DJ4" i="7"/>
  <c r="DJ45" i="7" s="1"/>
  <c r="ER31" i="7"/>
  <c r="ER33" i="7"/>
  <c r="ER23" i="7"/>
  <c r="AZ45" i="7"/>
  <c r="CD4" i="7"/>
  <c r="CB45" i="7"/>
  <c r="EK4" i="7"/>
  <c r="EK45" i="7" s="1"/>
  <c r="DF4" i="7"/>
  <c r="DF45" i="7" s="1"/>
  <c r="ER28" i="7"/>
  <c r="ER21" i="7"/>
  <c r="AY45" i="7"/>
  <c r="CC4" i="7"/>
  <c r="ER44" i="7"/>
  <c r="CE45" i="7"/>
  <c r="DI4" i="7"/>
  <c r="DI45" i="7" s="1"/>
  <c r="CD45" i="7" l="1"/>
  <c r="DH4" i="7"/>
  <c r="DH45" i="7" s="1"/>
  <c r="CC45" i="7"/>
  <c r="EL4" i="7"/>
  <c r="DG4" i="7"/>
  <c r="DG45" i="7" s="1"/>
  <c r="EL45" i="7" l="1"/>
  <c r="ER4" i="7"/>
  <c r="ER46" i="7" s="1"/>
  <c r="ER45" i="7" l="1"/>
  <c r="ER47" i="7" s="1"/>
  <c r="CZ4" i="2" l="1"/>
  <c r="EQ4" i="3" l="1"/>
  <c r="EP4" i="3"/>
  <c r="CW47" i="6" l="1"/>
  <c r="CV47" i="6"/>
  <c r="CM47" i="6"/>
  <c r="CL47" i="6"/>
  <c r="CC47" i="6"/>
  <c r="CB47" i="6"/>
  <c r="CA47" i="6"/>
  <c r="BZ47" i="6"/>
  <c r="BY47" i="6"/>
  <c r="BX47" i="6"/>
  <c r="EG45" i="1" l="1"/>
  <c r="EF45" i="1"/>
  <c r="EG44" i="2"/>
  <c r="EG44" i="3" s="1"/>
  <c r="EF44" i="2"/>
  <c r="EF44" i="3" s="1"/>
  <c r="EG43" i="2"/>
  <c r="EG43" i="3" s="1"/>
  <c r="EF43" i="2"/>
  <c r="EF43" i="3" s="1"/>
  <c r="EG42" i="2"/>
  <c r="EG42" i="3" s="1"/>
  <c r="EF42" i="2"/>
  <c r="EF42" i="3" s="1"/>
  <c r="EG41" i="2"/>
  <c r="EG41" i="3" s="1"/>
  <c r="EF41" i="2"/>
  <c r="EF41" i="3" s="1"/>
  <c r="EG40" i="2"/>
  <c r="EG40" i="3" s="1"/>
  <c r="EF40" i="2"/>
  <c r="EF40" i="3" s="1"/>
  <c r="EG39" i="2"/>
  <c r="EG39" i="3" s="1"/>
  <c r="EF39" i="2"/>
  <c r="EF39" i="3" s="1"/>
  <c r="EG38" i="2"/>
  <c r="EG38" i="3" s="1"/>
  <c r="EF38" i="2"/>
  <c r="EF38" i="3" s="1"/>
  <c r="EG37" i="2"/>
  <c r="EG37" i="3" s="1"/>
  <c r="EF37" i="2"/>
  <c r="EF37" i="3" s="1"/>
  <c r="EG36" i="2"/>
  <c r="EG36" i="3" s="1"/>
  <c r="EF36" i="2"/>
  <c r="EF36" i="3" s="1"/>
  <c r="EG35" i="2"/>
  <c r="EG35" i="3" s="1"/>
  <c r="EF35" i="2"/>
  <c r="EF35" i="3" s="1"/>
  <c r="EG34" i="2"/>
  <c r="EG34" i="3" s="1"/>
  <c r="EF34" i="2"/>
  <c r="EF34" i="3" s="1"/>
  <c r="EG33" i="2"/>
  <c r="EG33" i="3" s="1"/>
  <c r="EF33" i="2"/>
  <c r="EF33" i="3" s="1"/>
  <c r="EG32" i="2"/>
  <c r="EG32" i="3" s="1"/>
  <c r="EF32" i="2"/>
  <c r="EF32" i="3" s="1"/>
  <c r="EG31" i="2"/>
  <c r="EG31" i="3" s="1"/>
  <c r="EF31" i="2"/>
  <c r="EF31" i="3" s="1"/>
  <c r="EG30" i="2"/>
  <c r="EG30" i="3" s="1"/>
  <c r="EF30" i="2"/>
  <c r="EF30" i="3" s="1"/>
  <c r="EG29" i="2"/>
  <c r="EG29" i="3" s="1"/>
  <c r="EF29" i="2"/>
  <c r="EF29" i="3" s="1"/>
  <c r="EG28" i="2"/>
  <c r="EG28" i="3" s="1"/>
  <c r="EF28" i="2"/>
  <c r="EF28" i="3" s="1"/>
  <c r="EG27" i="2"/>
  <c r="EG27" i="3" s="1"/>
  <c r="EF27" i="2"/>
  <c r="EF27" i="3" s="1"/>
  <c r="EG26" i="2"/>
  <c r="EG26" i="3" s="1"/>
  <c r="EF26" i="2"/>
  <c r="EF26" i="3" s="1"/>
  <c r="EG25" i="2"/>
  <c r="EG25" i="3" s="1"/>
  <c r="EF25" i="2"/>
  <c r="EF25" i="3" s="1"/>
  <c r="EG24" i="2"/>
  <c r="EG24" i="3" s="1"/>
  <c r="EF24" i="2"/>
  <c r="EF24" i="3" s="1"/>
  <c r="EG23" i="2"/>
  <c r="EG23" i="3" s="1"/>
  <c r="EF23" i="2"/>
  <c r="EF23" i="3" s="1"/>
  <c r="EG22" i="2"/>
  <c r="EG22" i="3" s="1"/>
  <c r="EF22" i="2"/>
  <c r="EF22" i="3" s="1"/>
  <c r="EG21" i="2"/>
  <c r="EG21" i="3" s="1"/>
  <c r="EF21" i="2"/>
  <c r="EF21" i="3" s="1"/>
  <c r="EG20" i="2"/>
  <c r="EG20" i="3" s="1"/>
  <c r="EF20" i="2"/>
  <c r="EF20" i="3" s="1"/>
  <c r="EG19" i="2"/>
  <c r="EG19" i="3" s="1"/>
  <c r="EF19" i="2"/>
  <c r="EF19" i="3" s="1"/>
  <c r="EG18" i="2"/>
  <c r="EG18" i="3" s="1"/>
  <c r="EF18" i="2"/>
  <c r="EF18" i="3" s="1"/>
  <c r="EG17" i="2"/>
  <c r="EG17" i="3" s="1"/>
  <c r="EF17" i="2"/>
  <c r="EF17" i="3" s="1"/>
  <c r="EG16" i="2"/>
  <c r="EG16" i="3" s="1"/>
  <c r="EF16" i="2"/>
  <c r="EF16" i="3" s="1"/>
  <c r="EG15" i="2"/>
  <c r="EG15" i="3" s="1"/>
  <c r="EF15" i="2"/>
  <c r="EF15" i="3" s="1"/>
  <c r="EG14" i="2"/>
  <c r="EG14" i="3" s="1"/>
  <c r="EF14" i="2"/>
  <c r="EF14" i="3" s="1"/>
  <c r="EG13" i="2"/>
  <c r="EG13" i="3" s="1"/>
  <c r="EF13" i="2"/>
  <c r="EF13" i="3" s="1"/>
  <c r="EG12" i="2"/>
  <c r="EG12" i="3" s="1"/>
  <c r="EF12" i="2"/>
  <c r="EF12" i="3" s="1"/>
  <c r="EG11" i="2"/>
  <c r="EG11" i="3" s="1"/>
  <c r="EF11" i="2"/>
  <c r="EF11" i="3" s="1"/>
  <c r="EG10" i="2"/>
  <c r="EG10" i="3" s="1"/>
  <c r="EF10" i="2"/>
  <c r="EF10" i="3" s="1"/>
  <c r="EG9" i="2"/>
  <c r="EG9" i="3" s="1"/>
  <c r="EF9" i="2"/>
  <c r="EF9" i="3" s="1"/>
  <c r="EG8" i="2"/>
  <c r="EG8" i="3" s="1"/>
  <c r="EF8" i="2"/>
  <c r="EF8" i="3" s="1"/>
  <c r="EG7" i="2"/>
  <c r="EG7" i="3" s="1"/>
  <c r="EF7" i="2"/>
  <c r="EF7" i="3" s="1"/>
  <c r="EG6" i="2"/>
  <c r="EG6" i="3" s="1"/>
  <c r="EF6" i="2"/>
  <c r="EF6" i="3" s="1"/>
  <c r="EG5" i="2"/>
  <c r="EG5" i="3" s="1"/>
  <c r="EF5" i="2"/>
  <c r="EF5" i="3" s="1"/>
  <c r="EG4" i="2"/>
  <c r="EG4" i="3" s="1"/>
  <c r="EF4" i="2"/>
  <c r="EF4" i="3" s="1"/>
  <c r="ED44" i="2"/>
  <c r="ED44" i="3" s="1"/>
  <c r="ED43" i="2"/>
  <c r="ED43" i="3" s="1"/>
  <c r="ED42" i="2"/>
  <c r="ED42" i="3" s="1"/>
  <c r="ED41" i="2"/>
  <c r="ED41" i="3" s="1"/>
  <c r="ED40" i="2"/>
  <c r="ED40" i="3" s="1"/>
  <c r="ED39" i="2"/>
  <c r="ED39" i="3" s="1"/>
  <c r="ED38" i="2"/>
  <c r="ED38" i="3" s="1"/>
  <c r="ED37" i="2"/>
  <c r="ED37" i="3" s="1"/>
  <c r="ED36" i="2"/>
  <c r="ED36" i="3" s="1"/>
  <c r="ED35" i="2"/>
  <c r="ED35" i="3" s="1"/>
  <c r="ED34" i="2"/>
  <c r="ED34" i="3" s="1"/>
  <c r="ED33" i="2"/>
  <c r="ED33" i="3" s="1"/>
  <c r="ED32" i="2"/>
  <c r="ED32" i="3" s="1"/>
  <c r="ED31" i="2"/>
  <c r="ED31" i="3" s="1"/>
  <c r="ED30" i="2"/>
  <c r="ED30" i="3" s="1"/>
  <c r="ED29" i="2"/>
  <c r="ED29" i="3" s="1"/>
  <c r="ED28" i="2"/>
  <c r="ED28" i="3" s="1"/>
  <c r="ED27" i="2"/>
  <c r="ED27" i="3" s="1"/>
  <c r="ED26" i="2"/>
  <c r="ED26" i="3" s="1"/>
  <c r="ED25" i="2"/>
  <c r="ED25" i="3" s="1"/>
  <c r="ED24" i="2"/>
  <c r="ED24" i="3" s="1"/>
  <c r="ED23" i="2"/>
  <c r="ED23" i="3" s="1"/>
  <c r="ED22" i="2"/>
  <c r="ED22" i="3" s="1"/>
  <c r="ED21" i="2"/>
  <c r="ED21" i="3" s="1"/>
  <c r="ED20" i="2"/>
  <c r="ED20" i="3" s="1"/>
  <c r="ED19" i="2"/>
  <c r="ED19" i="3" s="1"/>
  <c r="ED18" i="2"/>
  <c r="ED18" i="3" s="1"/>
  <c r="ED17" i="2"/>
  <c r="ED17" i="3" s="1"/>
  <c r="ED16" i="2"/>
  <c r="ED16" i="3" s="1"/>
  <c r="ED15" i="2"/>
  <c r="ED15" i="3" s="1"/>
  <c r="ED14" i="2"/>
  <c r="ED14" i="3" s="1"/>
  <c r="ED13" i="2"/>
  <c r="ED13" i="3" s="1"/>
  <c r="ED12" i="2"/>
  <c r="ED12" i="3" s="1"/>
  <c r="ED11" i="2"/>
  <c r="ED11" i="3" s="1"/>
  <c r="ED10" i="2"/>
  <c r="ED10" i="3" s="1"/>
  <c r="ED9" i="2"/>
  <c r="ED9" i="3" s="1"/>
  <c r="ED8" i="2"/>
  <c r="ED8" i="3" s="1"/>
  <c r="ED7" i="2"/>
  <c r="ED7" i="3" s="1"/>
  <c r="ED6" i="2"/>
  <c r="ED6" i="3" s="1"/>
  <c r="ED5" i="2"/>
  <c r="ED5" i="3" s="1"/>
  <c r="ED4" i="2"/>
  <c r="ED4" i="3" s="1"/>
  <c r="EB44" i="2"/>
  <c r="EB44" i="3" s="1"/>
  <c r="EB43" i="2"/>
  <c r="EB43" i="3" s="1"/>
  <c r="EB42" i="2"/>
  <c r="EB42" i="3" s="1"/>
  <c r="EB41" i="2"/>
  <c r="EB41" i="3" s="1"/>
  <c r="EB40" i="2"/>
  <c r="EB40" i="3" s="1"/>
  <c r="EB39" i="2"/>
  <c r="EB39" i="3" s="1"/>
  <c r="EB38" i="2"/>
  <c r="EB38" i="3" s="1"/>
  <c r="EB37" i="2"/>
  <c r="EB37" i="3" s="1"/>
  <c r="EB36" i="2"/>
  <c r="EB36" i="3" s="1"/>
  <c r="EB35" i="2"/>
  <c r="EB35" i="3" s="1"/>
  <c r="EB34" i="2"/>
  <c r="EB34" i="3" s="1"/>
  <c r="EB33" i="2"/>
  <c r="EB33" i="3" s="1"/>
  <c r="EB32" i="2"/>
  <c r="EB32" i="3" s="1"/>
  <c r="EB31" i="2"/>
  <c r="EB31" i="3" s="1"/>
  <c r="EB30" i="2"/>
  <c r="EB30" i="3" s="1"/>
  <c r="EB29" i="2"/>
  <c r="EB29" i="3" s="1"/>
  <c r="EB28" i="2"/>
  <c r="EB28" i="3" s="1"/>
  <c r="EB27" i="2"/>
  <c r="EB27" i="3" s="1"/>
  <c r="EB26" i="2"/>
  <c r="EB26" i="3" s="1"/>
  <c r="EB25" i="2"/>
  <c r="EB25" i="3" s="1"/>
  <c r="EB24" i="2"/>
  <c r="EB24" i="3" s="1"/>
  <c r="EB23" i="2"/>
  <c r="EB23" i="3" s="1"/>
  <c r="EB22" i="2"/>
  <c r="EB22" i="3" s="1"/>
  <c r="EB21" i="2"/>
  <c r="EB21" i="3" s="1"/>
  <c r="EB20" i="2"/>
  <c r="EB20" i="3" s="1"/>
  <c r="EB19" i="2"/>
  <c r="EB19" i="3" s="1"/>
  <c r="EB18" i="2"/>
  <c r="EB18" i="3" s="1"/>
  <c r="EB17" i="2"/>
  <c r="EB17" i="3" s="1"/>
  <c r="EB16" i="2"/>
  <c r="EB16" i="3" s="1"/>
  <c r="EB15" i="2"/>
  <c r="EB15" i="3" s="1"/>
  <c r="EB14" i="2"/>
  <c r="EB14" i="3" s="1"/>
  <c r="EB13" i="2"/>
  <c r="EB13" i="3" s="1"/>
  <c r="EB12" i="2"/>
  <c r="EB12" i="3" s="1"/>
  <c r="EB11" i="2"/>
  <c r="EB11" i="3" s="1"/>
  <c r="EB10" i="2"/>
  <c r="EB10" i="3" s="1"/>
  <c r="EB9" i="2"/>
  <c r="EB9" i="3" s="1"/>
  <c r="EB8" i="2"/>
  <c r="EB8" i="3" s="1"/>
  <c r="EB7" i="2"/>
  <c r="EB7" i="3" s="1"/>
  <c r="EB6" i="2"/>
  <c r="EB6" i="3" s="1"/>
  <c r="EB5" i="2"/>
  <c r="EB5" i="3" s="1"/>
  <c r="EB4" i="2"/>
  <c r="EB4" i="3" s="1"/>
  <c r="DZ44" i="2"/>
  <c r="DZ44" i="3" s="1"/>
  <c r="DZ43" i="2"/>
  <c r="DZ43" i="3" s="1"/>
  <c r="DZ42" i="2"/>
  <c r="DZ42" i="3" s="1"/>
  <c r="DZ41" i="2"/>
  <c r="DZ41" i="3" s="1"/>
  <c r="DZ40" i="2"/>
  <c r="DZ40" i="3" s="1"/>
  <c r="DZ39" i="2"/>
  <c r="DZ39" i="3" s="1"/>
  <c r="DZ38" i="2"/>
  <c r="DZ38" i="3" s="1"/>
  <c r="DZ37" i="2"/>
  <c r="DZ37" i="3" s="1"/>
  <c r="DZ36" i="2"/>
  <c r="DZ36" i="3" s="1"/>
  <c r="DZ35" i="2"/>
  <c r="DZ35" i="3" s="1"/>
  <c r="DZ34" i="2"/>
  <c r="DZ34" i="3" s="1"/>
  <c r="DZ33" i="2"/>
  <c r="DZ33" i="3" s="1"/>
  <c r="DZ32" i="2"/>
  <c r="DZ32" i="3" s="1"/>
  <c r="DZ31" i="2"/>
  <c r="DZ31" i="3" s="1"/>
  <c r="DZ30" i="2"/>
  <c r="DZ30" i="3" s="1"/>
  <c r="DZ29" i="2"/>
  <c r="DZ29" i="3" s="1"/>
  <c r="DZ28" i="2"/>
  <c r="DZ28" i="3" s="1"/>
  <c r="DZ27" i="2"/>
  <c r="DZ27" i="3" s="1"/>
  <c r="DZ26" i="2"/>
  <c r="DZ26" i="3" s="1"/>
  <c r="DZ25" i="2"/>
  <c r="DZ25" i="3" s="1"/>
  <c r="DZ24" i="2"/>
  <c r="DZ24" i="3" s="1"/>
  <c r="DZ23" i="2"/>
  <c r="DZ23" i="3" s="1"/>
  <c r="DZ22" i="2"/>
  <c r="DZ22" i="3" s="1"/>
  <c r="DZ21" i="2"/>
  <c r="DZ21" i="3" s="1"/>
  <c r="DZ20" i="2"/>
  <c r="DZ20" i="3" s="1"/>
  <c r="DZ19" i="2"/>
  <c r="DZ19" i="3" s="1"/>
  <c r="DZ18" i="2"/>
  <c r="DZ18" i="3" s="1"/>
  <c r="DZ17" i="2"/>
  <c r="DZ17" i="3" s="1"/>
  <c r="DZ16" i="2"/>
  <c r="DZ16" i="3" s="1"/>
  <c r="DZ15" i="2"/>
  <c r="DZ15" i="3" s="1"/>
  <c r="DZ14" i="2"/>
  <c r="DZ14" i="3" s="1"/>
  <c r="DZ13" i="2"/>
  <c r="DZ13" i="3" s="1"/>
  <c r="DZ12" i="2"/>
  <c r="DZ12" i="3" s="1"/>
  <c r="DZ11" i="2"/>
  <c r="DZ11" i="3" s="1"/>
  <c r="DZ10" i="2"/>
  <c r="DZ10" i="3" s="1"/>
  <c r="DZ9" i="2"/>
  <c r="DZ9" i="3" s="1"/>
  <c r="DZ8" i="2"/>
  <c r="DZ8" i="3" s="1"/>
  <c r="DZ7" i="2"/>
  <c r="DZ7" i="3" s="1"/>
  <c r="DZ6" i="2"/>
  <c r="DZ6" i="3" s="1"/>
  <c r="DZ5" i="2"/>
  <c r="DZ5" i="3" s="1"/>
  <c r="DZ4" i="2"/>
  <c r="DZ4" i="3" s="1"/>
  <c r="DX44" i="2"/>
  <c r="DX44" i="3" s="1"/>
  <c r="DX43" i="2"/>
  <c r="DX43" i="3" s="1"/>
  <c r="DX42" i="2"/>
  <c r="DX42" i="3" s="1"/>
  <c r="DX41" i="2"/>
  <c r="DX41" i="3" s="1"/>
  <c r="DX40" i="2"/>
  <c r="DX40" i="3" s="1"/>
  <c r="DX39" i="2"/>
  <c r="DX39" i="3" s="1"/>
  <c r="DX38" i="2"/>
  <c r="DX38" i="3" s="1"/>
  <c r="DX37" i="2"/>
  <c r="DX37" i="3" s="1"/>
  <c r="DX36" i="2"/>
  <c r="DX36" i="3" s="1"/>
  <c r="DX35" i="2"/>
  <c r="DX35" i="3" s="1"/>
  <c r="DX34" i="2"/>
  <c r="DX34" i="3" s="1"/>
  <c r="DX33" i="2"/>
  <c r="DX33" i="3" s="1"/>
  <c r="DX32" i="2"/>
  <c r="DX32" i="3" s="1"/>
  <c r="DX31" i="2"/>
  <c r="DX31" i="3" s="1"/>
  <c r="DX30" i="2"/>
  <c r="DX30" i="3" s="1"/>
  <c r="DX29" i="2"/>
  <c r="DX29" i="3" s="1"/>
  <c r="DX28" i="2"/>
  <c r="DX28" i="3" s="1"/>
  <c r="DX27" i="2"/>
  <c r="DX27" i="3" s="1"/>
  <c r="DX26" i="2"/>
  <c r="DX26" i="3" s="1"/>
  <c r="DX25" i="2"/>
  <c r="DX25" i="3" s="1"/>
  <c r="DX24" i="2"/>
  <c r="DX24" i="3" s="1"/>
  <c r="DX23" i="2"/>
  <c r="DX23" i="3" s="1"/>
  <c r="DX22" i="2"/>
  <c r="DX22" i="3" s="1"/>
  <c r="DX21" i="2"/>
  <c r="DX21" i="3" s="1"/>
  <c r="DX20" i="2"/>
  <c r="DX20" i="3" s="1"/>
  <c r="DX19" i="2"/>
  <c r="DX19" i="3" s="1"/>
  <c r="DX18" i="2"/>
  <c r="DX18" i="3" s="1"/>
  <c r="DX17" i="2"/>
  <c r="DX17" i="3" s="1"/>
  <c r="DX16" i="2"/>
  <c r="DX16" i="3" s="1"/>
  <c r="DX15" i="2"/>
  <c r="DX15" i="3" s="1"/>
  <c r="DX14" i="2"/>
  <c r="DX14" i="3" s="1"/>
  <c r="DX13" i="2"/>
  <c r="DX13" i="3" s="1"/>
  <c r="DX12" i="2"/>
  <c r="DX12" i="3" s="1"/>
  <c r="DX11" i="2"/>
  <c r="DX11" i="3" s="1"/>
  <c r="DX10" i="2"/>
  <c r="DX10" i="3" s="1"/>
  <c r="DX9" i="2"/>
  <c r="DX9" i="3" s="1"/>
  <c r="DX8" i="2"/>
  <c r="DX8" i="3" s="1"/>
  <c r="DX7" i="2"/>
  <c r="DX7" i="3" s="1"/>
  <c r="DX6" i="2"/>
  <c r="DX6" i="3" s="1"/>
  <c r="DX5" i="2"/>
  <c r="DX5" i="3" s="1"/>
  <c r="DX4" i="2"/>
  <c r="DX4" i="3" s="1"/>
  <c r="DV44" i="2"/>
  <c r="DV44" i="3" s="1"/>
  <c r="DV43" i="2"/>
  <c r="DV43" i="3" s="1"/>
  <c r="DV42" i="2"/>
  <c r="DV42" i="3" s="1"/>
  <c r="DV41" i="2"/>
  <c r="DV41" i="3" s="1"/>
  <c r="DV40" i="2"/>
  <c r="DV40" i="3" s="1"/>
  <c r="DV39" i="2"/>
  <c r="DV39" i="3" s="1"/>
  <c r="DV38" i="2"/>
  <c r="DV38" i="3" s="1"/>
  <c r="DV37" i="2"/>
  <c r="DV37" i="3" s="1"/>
  <c r="DV36" i="2"/>
  <c r="DV36" i="3" s="1"/>
  <c r="DV35" i="2"/>
  <c r="DV35" i="3" s="1"/>
  <c r="DV34" i="2"/>
  <c r="DV34" i="3" s="1"/>
  <c r="DV33" i="2"/>
  <c r="DV33" i="3" s="1"/>
  <c r="DV32" i="2"/>
  <c r="DV32" i="3" s="1"/>
  <c r="DV31" i="2"/>
  <c r="DV31" i="3" s="1"/>
  <c r="DV30" i="2"/>
  <c r="DV30" i="3" s="1"/>
  <c r="DV29" i="2"/>
  <c r="DV29" i="3" s="1"/>
  <c r="DV28" i="2"/>
  <c r="DV28" i="3" s="1"/>
  <c r="DV27" i="2"/>
  <c r="DV27" i="3" s="1"/>
  <c r="DV26" i="2"/>
  <c r="DV26" i="3" s="1"/>
  <c r="DV25" i="2"/>
  <c r="DV25" i="3" s="1"/>
  <c r="DV24" i="2"/>
  <c r="DV24" i="3" s="1"/>
  <c r="DV23" i="2"/>
  <c r="DV23" i="3" s="1"/>
  <c r="DV22" i="2"/>
  <c r="DV22" i="3" s="1"/>
  <c r="DV21" i="2"/>
  <c r="DV21" i="3" s="1"/>
  <c r="DV20" i="2"/>
  <c r="DV20" i="3" s="1"/>
  <c r="DV19" i="2"/>
  <c r="DV19" i="3" s="1"/>
  <c r="DV18" i="2"/>
  <c r="DV18" i="3" s="1"/>
  <c r="DV17" i="2"/>
  <c r="DV17" i="3" s="1"/>
  <c r="DV16" i="2"/>
  <c r="DV16" i="3" s="1"/>
  <c r="DV15" i="2"/>
  <c r="DV15" i="3" s="1"/>
  <c r="DV14" i="2"/>
  <c r="DV14" i="3" s="1"/>
  <c r="DV13" i="2"/>
  <c r="DV13" i="3" s="1"/>
  <c r="DV12" i="2"/>
  <c r="DV12" i="3" s="1"/>
  <c r="DV11" i="2"/>
  <c r="DV11" i="3" s="1"/>
  <c r="DV10" i="2"/>
  <c r="DV10" i="3" s="1"/>
  <c r="DV9" i="2"/>
  <c r="DV9" i="3" s="1"/>
  <c r="DV8" i="2"/>
  <c r="DV8" i="3" s="1"/>
  <c r="DV7" i="2"/>
  <c r="DV7" i="3" s="1"/>
  <c r="DV6" i="2"/>
  <c r="DV6" i="3" s="1"/>
  <c r="DV5" i="2"/>
  <c r="DV5" i="3" s="1"/>
  <c r="DV4" i="2"/>
  <c r="DV4" i="3" s="1"/>
  <c r="DT4" i="2"/>
  <c r="DT4" i="3" s="1"/>
  <c r="DR4" i="2"/>
  <c r="DR4" i="3" s="1"/>
  <c r="CY46" i="6"/>
  <c r="CY45" i="6"/>
  <c r="CX45" i="6"/>
  <c r="CY44" i="6"/>
  <c r="CX44" i="6"/>
  <c r="CY43" i="6"/>
  <c r="CX43" i="6"/>
  <c r="CY42" i="6"/>
  <c r="CX42" i="6"/>
  <c r="CY41" i="6"/>
  <c r="CX41" i="6"/>
  <c r="CY40" i="6"/>
  <c r="CX40" i="6"/>
  <c r="CY39" i="6"/>
  <c r="CX39" i="6"/>
  <c r="CY38" i="6"/>
  <c r="CX38" i="6"/>
  <c r="CY37" i="6"/>
  <c r="CX37" i="6"/>
  <c r="CY36" i="6"/>
  <c r="CX36" i="6"/>
  <c r="CY35" i="6"/>
  <c r="CX35" i="6"/>
  <c r="CY34" i="6"/>
  <c r="CX34" i="6"/>
  <c r="CY33" i="6"/>
  <c r="CX33" i="6"/>
  <c r="CY32" i="6"/>
  <c r="CX32" i="6"/>
  <c r="CY31" i="6"/>
  <c r="CX31" i="6"/>
  <c r="CY30" i="6"/>
  <c r="CX30" i="6"/>
  <c r="CY29" i="6"/>
  <c r="CX29" i="6"/>
  <c r="CY28" i="6"/>
  <c r="CX28" i="6"/>
  <c r="CY27" i="6"/>
  <c r="CX27" i="6"/>
  <c r="CY26" i="6"/>
  <c r="CX26" i="6"/>
  <c r="CY25" i="6"/>
  <c r="CX25" i="6"/>
  <c r="CY24" i="6"/>
  <c r="CX24" i="6"/>
  <c r="CY23" i="6"/>
  <c r="CX23" i="6"/>
  <c r="CY22" i="6"/>
  <c r="CX22" i="6"/>
  <c r="CY21" i="6"/>
  <c r="CX21" i="6"/>
  <c r="CY20" i="6"/>
  <c r="CX20" i="6"/>
  <c r="CY19" i="6"/>
  <c r="CX19" i="6"/>
  <c r="CY18" i="6"/>
  <c r="CX18" i="6"/>
  <c r="CY17" i="6"/>
  <c r="CX17" i="6"/>
  <c r="CY16" i="6"/>
  <c r="CX16" i="6"/>
  <c r="CY15" i="6"/>
  <c r="CX15" i="6"/>
  <c r="CY14" i="6"/>
  <c r="CX14" i="6"/>
  <c r="CY13" i="6"/>
  <c r="CX13" i="6"/>
  <c r="CY12" i="6"/>
  <c r="CX12" i="6"/>
  <c r="CY11" i="6"/>
  <c r="CX11" i="6"/>
  <c r="CY10" i="6"/>
  <c r="CX10" i="6"/>
  <c r="CY9" i="6"/>
  <c r="CX9" i="6"/>
  <c r="CY8" i="6"/>
  <c r="CX8" i="6"/>
  <c r="CY7" i="6"/>
  <c r="CX7" i="6"/>
  <c r="CY6" i="6"/>
  <c r="CX46" i="6"/>
  <c r="CO47" i="6" l="1"/>
  <c r="CY47" i="6"/>
  <c r="CX6" i="6"/>
  <c r="CX47" i="6" s="1"/>
  <c r="CN47" i="6"/>
  <c r="DU45" i="1"/>
  <c r="DY45" i="1"/>
  <c r="EA45" i="1"/>
  <c r="EC45" i="1"/>
  <c r="ED45" i="1"/>
  <c r="DW45" i="1"/>
  <c r="EE45" i="1"/>
  <c r="DX45" i="1"/>
  <c r="DS45" i="1"/>
  <c r="DV45" i="1"/>
  <c r="EB45" i="1"/>
  <c r="DZ45" i="1"/>
  <c r="DT45" i="1"/>
  <c r="DR45" i="1"/>
  <c r="EI45" i="1" l="1"/>
  <c r="EH45" i="1"/>
  <c r="EQ44" i="2" l="1"/>
  <c r="EP44" i="2"/>
  <c r="EQ43" i="2"/>
  <c r="EP43" i="2"/>
  <c r="EQ42" i="2"/>
  <c r="EP42" i="2"/>
  <c r="EQ41" i="2"/>
  <c r="EP41" i="2"/>
  <c r="EQ40" i="2"/>
  <c r="EP40" i="2"/>
  <c r="EQ39" i="2"/>
  <c r="EP39" i="2"/>
  <c r="EQ38" i="2"/>
  <c r="EP38" i="2"/>
  <c r="EQ37" i="2"/>
  <c r="EP37" i="2"/>
  <c r="EQ36" i="2"/>
  <c r="EP36" i="2"/>
  <c r="EQ35" i="2"/>
  <c r="EP35" i="2"/>
  <c r="EQ34" i="2"/>
  <c r="EP34" i="2"/>
  <c r="EQ33" i="2"/>
  <c r="EP33" i="2"/>
  <c r="EQ32" i="2"/>
  <c r="EP32" i="2"/>
  <c r="EQ31" i="2"/>
  <c r="EP31" i="2"/>
  <c r="EQ30" i="2"/>
  <c r="EP30" i="2"/>
  <c r="EQ29" i="2"/>
  <c r="EP29" i="2"/>
  <c r="EQ28" i="2"/>
  <c r="EP28" i="2"/>
  <c r="EQ27" i="2"/>
  <c r="EP27" i="2"/>
  <c r="EQ26" i="2"/>
  <c r="EP26" i="2"/>
  <c r="EQ25" i="2"/>
  <c r="EP25" i="2"/>
  <c r="EQ24" i="2"/>
  <c r="EP24" i="2"/>
  <c r="EQ23" i="2"/>
  <c r="EP23" i="2"/>
  <c r="EQ22" i="2"/>
  <c r="EP22" i="2"/>
  <c r="EQ21" i="2"/>
  <c r="EP21" i="2"/>
  <c r="EQ20" i="2"/>
  <c r="EP20" i="2"/>
  <c r="EQ19" i="2"/>
  <c r="EP19" i="2"/>
  <c r="EQ18" i="2"/>
  <c r="EP18" i="2"/>
  <c r="EQ17" i="2"/>
  <c r="EP17" i="2"/>
  <c r="EQ16" i="2"/>
  <c r="EP16" i="2"/>
  <c r="EQ15" i="2"/>
  <c r="EP15" i="2"/>
  <c r="EQ14" i="2"/>
  <c r="EP14" i="2"/>
  <c r="EQ13" i="2"/>
  <c r="EP13" i="2"/>
  <c r="EQ12" i="2"/>
  <c r="EP12" i="2"/>
  <c r="EQ11" i="2"/>
  <c r="EP11" i="2"/>
  <c r="EQ10" i="2"/>
  <c r="EP10" i="2"/>
  <c r="EQ9" i="2"/>
  <c r="EP9" i="2"/>
  <c r="EQ8" i="2"/>
  <c r="EP8" i="2"/>
  <c r="EQ7" i="2"/>
  <c r="EP7" i="2"/>
  <c r="EQ6" i="2"/>
  <c r="EP6" i="2"/>
  <c r="EQ5" i="2"/>
  <c r="EP5" i="2"/>
  <c r="EQ4" i="2"/>
  <c r="EP4" i="2"/>
  <c r="EQ44" i="1"/>
  <c r="EP44" i="1"/>
  <c r="EQ43" i="1"/>
  <c r="EP43" i="1"/>
  <c r="EQ42" i="1"/>
  <c r="EP42" i="1"/>
  <c r="EQ41" i="1"/>
  <c r="EP41" i="1"/>
  <c r="EQ40" i="1"/>
  <c r="EP40" i="1"/>
  <c r="EQ39" i="1"/>
  <c r="EP39" i="1"/>
  <c r="EQ38" i="1"/>
  <c r="EP38" i="1"/>
  <c r="EQ37" i="1"/>
  <c r="EP37" i="1"/>
  <c r="EQ36" i="1"/>
  <c r="EP36" i="1"/>
  <c r="EQ34" i="1"/>
  <c r="EP34" i="1"/>
  <c r="EQ33" i="1"/>
  <c r="EP33" i="1"/>
  <c r="EQ32" i="1"/>
  <c r="EP32" i="1"/>
  <c r="EQ31" i="1"/>
  <c r="EP31" i="1"/>
  <c r="EQ30" i="1"/>
  <c r="EP30" i="1"/>
  <c r="EQ29" i="1"/>
  <c r="EP29" i="1"/>
  <c r="EQ28" i="1"/>
  <c r="EP28" i="1"/>
  <c r="EQ27" i="1"/>
  <c r="EP27" i="1"/>
  <c r="EQ26" i="1"/>
  <c r="EP26" i="1"/>
  <c r="EQ25" i="1"/>
  <c r="EP25" i="1"/>
  <c r="EQ24" i="1"/>
  <c r="EP24" i="1"/>
  <c r="EQ23" i="1"/>
  <c r="EP23" i="1"/>
  <c r="EQ22" i="1"/>
  <c r="EP22" i="1"/>
  <c r="EQ21" i="1"/>
  <c r="EP21" i="1"/>
  <c r="EQ20" i="1"/>
  <c r="EP20" i="1"/>
  <c r="EQ19" i="1"/>
  <c r="EP19" i="1"/>
  <c r="EQ18" i="1"/>
  <c r="EP18" i="1"/>
  <c r="EQ17" i="1"/>
  <c r="EP17" i="1"/>
  <c r="EQ16" i="1"/>
  <c r="EP16" i="1"/>
  <c r="EQ15" i="1"/>
  <c r="EP15" i="1"/>
  <c r="EQ14" i="1"/>
  <c r="EP14" i="1"/>
  <c r="EQ13" i="1"/>
  <c r="EP13" i="1"/>
  <c r="EQ12" i="1"/>
  <c r="EP12" i="1"/>
  <c r="EQ11" i="1"/>
  <c r="EP11" i="1"/>
  <c r="EQ10" i="1"/>
  <c r="EP10" i="1"/>
  <c r="EQ9" i="1"/>
  <c r="EP9" i="1"/>
  <c r="EQ8" i="1"/>
  <c r="EP8" i="1"/>
  <c r="EQ7" i="1"/>
  <c r="EP7" i="1"/>
  <c r="EQ6" i="1"/>
  <c r="EP6" i="1"/>
  <c r="EQ5" i="1"/>
  <c r="EP5" i="1"/>
  <c r="EQ4" i="1"/>
  <c r="EP4" i="1"/>
  <c r="EQ44" i="3"/>
  <c r="EP44" i="3"/>
  <c r="EQ43" i="3"/>
  <c r="EP43" i="3"/>
  <c r="EQ42" i="3"/>
  <c r="EP42" i="3"/>
  <c r="EQ41" i="3"/>
  <c r="EP41" i="3"/>
  <c r="EQ40" i="3"/>
  <c r="EP40" i="3"/>
  <c r="EQ39" i="3"/>
  <c r="EP39" i="3"/>
  <c r="EQ38" i="3"/>
  <c r="EP38" i="3"/>
  <c r="EQ37" i="3"/>
  <c r="EP37" i="3"/>
  <c r="EQ36" i="3"/>
  <c r="EP36" i="3"/>
  <c r="EQ35" i="3"/>
  <c r="EP35" i="3"/>
  <c r="EQ34" i="3"/>
  <c r="EP34" i="3"/>
  <c r="EQ33" i="3"/>
  <c r="EP33" i="3"/>
  <c r="EQ32" i="3"/>
  <c r="EP32" i="3"/>
  <c r="EQ31" i="3"/>
  <c r="EP31" i="3"/>
  <c r="EQ30" i="3"/>
  <c r="EP30" i="3"/>
  <c r="EQ29" i="3"/>
  <c r="EP29" i="3"/>
  <c r="EQ28" i="3"/>
  <c r="EP28" i="3"/>
  <c r="EQ27" i="3"/>
  <c r="EP27" i="3"/>
  <c r="EQ26" i="3"/>
  <c r="EP26" i="3"/>
  <c r="EQ25" i="3"/>
  <c r="EP25" i="3"/>
  <c r="EQ24" i="3"/>
  <c r="EP24" i="3"/>
  <c r="EQ23" i="3"/>
  <c r="EP23" i="3"/>
  <c r="EQ22" i="3"/>
  <c r="EP22" i="3"/>
  <c r="EQ21" i="3"/>
  <c r="EP21" i="3"/>
  <c r="EQ20" i="3"/>
  <c r="EP20" i="3"/>
  <c r="EQ19" i="3"/>
  <c r="EP19" i="3"/>
  <c r="EQ18" i="3"/>
  <c r="EP18" i="3"/>
  <c r="EQ17" i="3"/>
  <c r="EP17" i="3"/>
  <c r="EQ16" i="3"/>
  <c r="EP16" i="3"/>
  <c r="EQ15" i="3"/>
  <c r="EP15" i="3"/>
  <c r="EQ14" i="3"/>
  <c r="EP14" i="3"/>
  <c r="EQ13" i="3"/>
  <c r="EP13" i="3"/>
  <c r="EQ12" i="3"/>
  <c r="EP12" i="3"/>
  <c r="EQ11" i="3"/>
  <c r="EP11" i="3"/>
  <c r="EQ10" i="3"/>
  <c r="EP10" i="3"/>
  <c r="EQ9" i="3"/>
  <c r="EP9" i="3"/>
  <c r="EQ8" i="3"/>
  <c r="EP8" i="3"/>
  <c r="EQ7" i="3"/>
  <c r="EP7" i="3"/>
  <c r="EQ6" i="3"/>
  <c r="EP6" i="3"/>
  <c r="EQ5" i="3"/>
  <c r="EP5" i="3"/>
  <c r="EP46" i="3" l="1"/>
  <c r="EQ46" i="3"/>
  <c r="EP46" i="2"/>
  <c r="EQ46" i="2"/>
  <c r="B45" i="5" l="1"/>
  <c r="N47" i="5"/>
  <c r="N46" i="5"/>
  <c r="N39" i="5"/>
  <c r="N38" i="5"/>
  <c r="N31" i="5"/>
  <c r="N30" i="5"/>
  <c r="N23" i="5"/>
  <c r="N22" i="5"/>
  <c r="N15" i="5"/>
  <c r="N14" i="5"/>
  <c r="M45" i="5"/>
  <c r="L45" i="5"/>
  <c r="K45" i="5"/>
  <c r="J45" i="5"/>
  <c r="I45" i="5"/>
  <c r="H45" i="5"/>
  <c r="G45" i="5"/>
  <c r="F45" i="5"/>
  <c r="E45" i="5"/>
  <c r="D45" i="5"/>
  <c r="C45" i="5"/>
  <c r="N44" i="5"/>
  <c r="N43" i="5"/>
  <c r="N42" i="5"/>
  <c r="N41" i="5"/>
  <c r="N40" i="5"/>
  <c r="N37" i="5"/>
  <c r="N36" i="5"/>
  <c r="N35" i="5"/>
  <c r="N34" i="5"/>
  <c r="N33" i="5"/>
  <c r="N32" i="5"/>
  <c r="N29" i="5"/>
  <c r="N28" i="5"/>
  <c r="N27" i="5"/>
  <c r="N26" i="5"/>
  <c r="N25" i="5"/>
  <c r="N24" i="5"/>
  <c r="N21" i="5"/>
  <c r="N20" i="5"/>
  <c r="N19" i="5"/>
  <c r="N18" i="5"/>
  <c r="N17" i="5"/>
  <c r="N16" i="5"/>
  <c r="N13" i="5"/>
  <c r="N12" i="5"/>
  <c r="N11" i="5"/>
  <c r="N10" i="5"/>
  <c r="N9" i="5"/>
  <c r="N8" i="5"/>
  <c r="N7" i="5"/>
  <c r="N6" i="5"/>
  <c r="N5" i="5"/>
  <c r="N4" i="5"/>
  <c r="EG45" i="2"/>
  <c r="EG45" i="3" s="1"/>
  <c r="EF45" i="2"/>
  <c r="EF45" i="3" s="1"/>
  <c r="EE45" i="2"/>
  <c r="EE45" i="3" s="1"/>
  <c r="ED45" i="2"/>
  <c r="ED45" i="3" s="1"/>
  <c r="EC45" i="2"/>
  <c r="EC45" i="3" s="1"/>
  <c r="EB45" i="2"/>
  <c r="EB45" i="3" s="1"/>
  <c r="EA45" i="2"/>
  <c r="EA45" i="3" s="1"/>
  <c r="DZ45" i="2"/>
  <c r="DZ45" i="3" s="1"/>
  <c r="DY45" i="2"/>
  <c r="DY45" i="3" s="1"/>
  <c r="DX45" i="2"/>
  <c r="DX45" i="3" s="1"/>
  <c r="DW45" i="2"/>
  <c r="DW45" i="3" s="1"/>
  <c r="DV45" i="2"/>
  <c r="DV45" i="3" s="1"/>
  <c r="DU45" i="2"/>
  <c r="DU45" i="3" s="1"/>
  <c r="DT45" i="2"/>
  <c r="DT45" i="3" s="1"/>
  <c r="DS45" i="2"/>
  <c r="DR45" i="2"/>
  <c r="DR45" i="3" s="1"/>
  <c r="EI44" i="2"/>
  <c r="EI44" i="3" s="1"/>
  <c r="EH44" i="2"/>
  <c r="EH44" i="3" s="1"/>
  <c r="EI43" i="2"/>
  <c r="EI43" i="3" s="1"/>
  <c r="EH43" i="2"/>
  <c r="EH43" i="3" s="1"/>
  <c r="EI42" i="2"/>
  <c r="EI42" i="3" s="1"/>
  <c r="EH42" i="2"/>
  <c r="EH42" i="3" s="1"/>
  <c r="EI41" i="2"/>
  <c r="EI41" i="3" s="1"/>
  <c r="EH41" i="2"/>
  <c r="EH41" i="3" s="1"/>
  <c r="EI40" i="2"/>
  <c r="EI40" i="3" s="1"/>
  <c r="EH40" i="2"/>
  <c r="EH40" i="3" s="1"/>
  <c r="EI39" i="2"/>
  <c r="EI39" i="3" s="1"/>
  <c r="EH39" i="2"/>
  <c r="EH39" i="3" s="1"/>
  <c r="EI38" i="2"/>
  <c r="EI38" i="3" s="1"/>
  <c r="EH38" i="2"/>
  <c r="EH38" i="3" s="1"/>
  <c r="EI37" i="2"/>
  <c r="EI37" i="3" s="1"/>
  <c r="EH37" i="2"/>
  <c r="EH37" i="3" s="1"/>
  <c r="EI36" i="2"/>
  <c r="EI36" i="3" s="1"/>
  <c r="EH36" i="2"/>
  <c r="EH36" i="3" s="1"/>
  <c r="EI35" i="2"/>
  <c r="EI35" i="3" s="1"/>
  <c r="EH35" i="2"/>
  <c r="EH35" i="3" s="1"/>
  <c r="EI34" i="2"/>
  <c r="EI34" i="3" s="1"/>
  <c r="EH34" i="2"/>
  <c r="EH34" i="3" s="1"/>
  <c r="EI33" i="2"/>
  <c r="EI33" i="3" s="1"/>
  <c r="EH33" i="2"/>
  <c r="EH33" i="3" s="1"/>
  <c r="EI32" i="2"/>
  <c r="EI32" i="3" s="1"/>
  <c r="EH32" i="2"/>
  <c r="EH32" i="3" s="1"/>
  <c r="EI31" i="2"/>
  <c r="EI31" i="3" s="1"/>
  <c r="EH31" i="2"/>
  <c r="EH31" i="3" s="1"/>
  <c r="EI30" i="2"/>
  <c r="EI30" i="3" s="1"/>
  <c r="EH30" i="2"/>
  <c r="EH30" i="3" s="1"/>
  <c r="EI29" i="2"/>
  <c r="EI29" i="3" s="1"/>
  <c r="EH29" i="2"/>
  <c r="EH29" i="3" s="1"/>
  <c r="EI28" i="2"/>
  <c r="EI28" i="3" s="1"/>
  <c r="EH28" i="2"/>
  <c r="EH28" i="3" s="1"/>
  <c r="EI27" i="2"/>
  <c r="EI27" i="3" s="1"/>
  <c r="EH27" i="2"/>
  <c r="EH27" i="3" s="1"/>
  <c r="EI26" i="2"/>
  <c r="EI26" i="3" s="1"/>
  <c r="EH26" i="2"/>
  <c r="EH26" i="3" s="1"/>
  <c r="EI25" i="2"/>
  <c r="EI25" i="3" s="1"/>
  <c r="EH25" i="2"/>
  <c r="EH25" i="3" s="1"/>
  <c r="EI24" i="2"/>
  <c r="EI24" i="3" s="1"/>
  <c r="EH24" i="2"/>
  <c r="EH24" i="3" s="1"/>
  <c r="EI23" i="2"/>
  <c r="EI23" i="3" s="1"/>
  <c r="EH23" i="2"/>
  <c r="EH23" i="3" s="1"/>
  <c r="EI22" i="2"/>
  <c r="EI22" i="3" s="1"/>
  <c r="EH22" i="2"/>
  <c r="EH22" i="3" s="1"/>
  <c r="EI21" i="2"/>
  <c r="EI21" i="3" s="1"/>
  <c r="EH21" i="2"/>
  <c r="EH21" i="3" s="1"/>
  <c r="EI20" i="2"/>
  <c r="EI20" i="3" s="1"/>
  <c r="EH20" i="2"/>
  <c r="EH20" i="3" s="1"/>
  <c r="EI19" i="2"/>
  <c r="EI19" i="3" s="1"/>
  <c r="EH19" i="2"/>
  <c r="EH19" i="3" s="1"/>
  <c r="EI18" i="2"/>
  <c r="EI18" i="3" s="1"/>
  <c r="EH18" i="2"/>
  <c r="EH18" i="3" s="1"/>
  <c r="EI17" i="2"/>
  <c r="EI17" i="3" s="1"/>
  <c r="EH17" i="2"/>
  <c r="EH17" i="3" s="1"/>
  <c r="EI16" i="2"/>
  <c r="EI16" i="3" s="1"/>
  <c r="EH16" i="2"/>
  <c r="EH16" i="3" s="1"/>
  <c r="EI15" i="2"/>
  <c r="EI15" i="3" s="1"/>
  <c r="EH15" i="2"/>
  <c r="EH15" i="3" s="1"/>
  <c r="EI14" i="2"/>
  <c r="EI14" i="3" s="1"/>
  <c r="EH14" i="2"/>
  <c r="EH14" i="3" s="1"/>
  <c r="EI13" i="2"/>
  <c r="EI13" i="3" s="1"/>
  <c r="EH13" i="2"/>
  <c r="EH13" i="3" s="1"/>
  <c r="EI12" i="2"/>
  <c r="EI12" i="3" s="1"/>
  <c r="EH12" i="2"/>
  <c r="EH12" i="3" s="1"/>
  <c r="EI11" i="2"/>
  <c r="EI11" i="3" s="1"/>
  <c r="EH11" i="2"/>
  <c r="EH11" i="3" s="1"/>
  <c r="EI10" i="2"/>
  <c r="EI10" i="3" s="1"/>
  <c r="EH10" i="2"/>
  <c r="EH10" i="3" s="1"/>
  <c r="EI9" i="2"/>
  <c r="EI9" i="3" s="1"/>
  <c r="EH9" i="2"/>
  <c r="EH9" i="3" s="1"/>
  <c r="EI8" i="2"/>
  <c r="EI8" i="3" s="1"/>
  <c r="EH8" i="2"/>
  <c r="EH8" i="3" s="1"/>
  <c r="EI7" i="2"/>
  <c r="EI7" i="3" s="1"/>
  <c r="EH7" i="2"/>
  <c r="EH7" i="3" s="1"/>
  <c r="EI6" i="2"/>
  <c r="EI6" i="3" s="1"/>
  <c r="EH6" i="2"/>
  <c r="EH6" i="3" s="1"/>
  <c r="EI5" i="2"/>
  <c r="EI5" i="3" s="1"/>
  <c r="EH5" i="2"/>
  <c r="EH5" i="3" s="1"/>
  <c r="EI4" i="2"/>
  <c r="EI4" i="3" s="1"/>
  <c r="EH4" i="2"/>
  <c r="EH4" i="3" s="1"/>
  <c r="O46" i="5" l="1"/>
  <c r="O47" i="5"/>
  <c r="O11" i="5"/>
  <c r="O21" i="5"/>
  <c r="O33" i="5"/>
  <c r="O43" i="5"/>
  <c r="O23" i="5"/>
  <c r="O4" i="5"/>
  <c r="O12" i="5"/>
  <c r="O24" i="5"/>
  <c r="O34" i="5"/>
  <c r="O44" i="5"/>
  <c r="O30" i="5"/>
  <c r="O5" i="5"/>
  <c r="O13" i="5"/>
  <c r="O25" i="5"/>
  <c r="O35" i="5"/>
  <c r="O31" i="5"/>
  <c r="O6" i="5"/>
  <c r="O16" i="5"/>
  <c r="O26" i="5"/>
  <c r="O36" i="5"/>
  <c r="O38" i="5"/>
  <c r="O7" i="5"/>
  <c r="O17" i="5"/>
  <c r="O27" i="5"/>
  <c r="O37" i="5"/>
  <c r="O39" i="5"/>
  <c r="O8" i="5"/>
  <c r="O18" i="5"/>
  <c r="O28" i="5"/>
  <c r="O40" i="5"/>
  <c r="O14" i="5"/>
  <c r="O9" i="5"/>
  <c r="O19" i="5"/>
  <c r="O29" i="5"/>
  <c r="O41" i="5"/>
  <c r="O15" i="5"/>
  <c r="O10" i="5"/>
  <c r="O20" i="5"/>
  <c r="O32" i="5"/>
  <c r="O42" i="5"/>
  <c r="O22" i="5"/>
  <c r="EI45" i="2"/>
  <c r="EH45" i="2"/>
  <c r="EH45" i="3" s="1"/>
  <c r="N45" i="5"/>
  <c r="O45" i="5" s="1"/>
  <c r="EU35" i="7" l="1"/>
  <c r="ES35" i="7"/>
  <c r="EN35" i="7"/>
  <c r="ES40" i="7"/>
  <c r="EU40" i="7"/>
  <c r="EN40" i="7"/>
  <c r="EU13" i="7"/>
  <c r="ES13" i="7"/>
  <c r="EN13" i="7"/>
  <c r="ES23" i="7"/>
  <c r="EU23" i="7"/>
  <c r="EN23" i="7"/>
  <c r="EU14" i="7"/>
  <c r="ES14" i="7"/>
  <c r="EN14" i="7"/>
  <c r="EU4" i="7"/>
  <c r="ES4" i="7"/>
  <c r="EN4" i="7"/>
  <c r="ES28" i="7"/>
  <c r="EU28" i="7"/>
  <c r="EN28" i="7"/>
  <c r="ES36" i="7"/>
  <c r="EU36" i="7"/>
  <c r="EN36" i="7"/>
  <c r="EU5" i="7"/>
  <c r="ES5" i="7"/>
  <c r="EN5" i="7"/>
  <c r="EU43" i="7"/>
  <c r="ES43" i="7"/>
  <c r="EN43" i="7"/>
  <c r="EU33" i="7"/>
  <c r="ES33" i="7"/>
  <c r="EN33" i="7"/>
  <c r="EU25" i="7"/>
  <c r="ES25" i="7"/>
  <c r="EN25" i="7"/>
  <c r="ES10" i="7"/>
  <c r="EU10" i="7"/>
  <c r="EN10" i="7"/>
  <c r="EU18" i="7"/>
  <c r="ES18" i="7"/>
  <c r="EN18" i="7"/>
  <c r="EU30" i="7"/>
  <c r="ES30" i="7"/>
  <c r="EN30" i="7"/>
  <c r="ES16" i="7"/>
  <c r="EU16" i="7"/>
  <c r="EN16" i="7"/>
  <c r="ES44" i="7"/>
  <c r="EU44" i="7"/>
  <c r="EN44" i="7"/>
  <c r="EU21" i="7"/>
  <c r="ES21" i="7"/>
  <c r="EN21" i="7"/>
  <c r="EU17" i="7"/>
  <c r="ES17" i="7"/>
  <c r="EN17" i="7"/>
  <c r="EU7" i="7"/>
  <c r="ES7" i="7"/>
  <c r="EN7" i="7"/>
  <c r="ES38" i="7"/>
  <c r="EU38" i="7"/>
  <c r="EN38" i="7"/>
  <c r="ES15" i="7"/>
  <c r="EU15" i="7"/>
  <c r="EN15" i="7"/>
  <c r="EU8" i="7"/>
  <c r="ES8" i="7"/>
  <c r="EN8" i="7"/>
  <c r="EU29" i="7"/>
  <c r="ES29" i="7"/>
  <c r="EN29" i="7"/>
  <c r="EU22" i="7"/>
  <c r="ES22" i="7"/>
  <c r="EN22" i="7"/>
  <c r="ES6" i="7"/>
  <c r="EU6" i="7"/>
  <c r="EN6" i="7"/>
  <c r="ES11" i="7"/>
  <c r="EU11" i="7"/>
  <c r="EN11" i="7"/>
  <c r="EU32" i="7"/>
  <c r="ES32" i="7"/>
  <c r="EN32" i="7"/>
  <c r="ES20" i="7"/>
  <c r="EU20" i="7"/>
  <c r="EN20" i="7"/>
  <c r="EU45" i="7"/>
  <c r="ES45" i="7"/>
  <c r="EN45" i="7"/>
  <c r="EU41" i="7"/>
  <c r="ES41" i="7"/>
  <c r="EN41" i="7"/>
  <c r="EU26" i="7"/>
  <c r="ES26" i="7"/>
  <c r="EN26" i="7"/>
  <c r="EU39" i="7"/>
  <c r="ES39" i="7"/>
  <c r="EN39" i="7"/>
  <c r="ES19" i="7"/>
  <c r="EU19" i="7"/>
  <c r="EN19" i="7"/>
  <c r="ES37" i="7"/>
  <c r="EU37" i="7"/>
  <c r="EN37" i="7"/>
  <c r="EU34" i="7"/>
  <c r="ES34" i="7"/>
  <c r="EN34" i="7"/>
  <c r="ES42" i="7"/>
  <c r="EU42" i="7"/>
  <c r="EN42" i="7"/>
  <c r="EU9" i="7"/>
  <c r="ES9" i="7"/>
  <c r="EN9" i="7"/>
  <c r="ES27" i="7"/>
  <c r="EU27" i="7"/>
  <c r="EN27" i="7"/>
  <c r="EU31" i="7"/>
  <c r="ES31" i="7"/>
  <c r="EN31" i="7"/>
  <c r="ES24" i="7"/>
  <c r="EU24" i="7"/>
  <c r="EN24" i="7"/>
  <c r="ES12" i="7"/>
  <c r="EU12" i="7"/>
  <c r="EN12" i="7"/>
  <c r="EU42" i="1"/>
  <c r="EU42" i="2"/>
  <c r="ES42" i="3"/>
  <c r="EU42" i="3"/>
  <c r="ES42" i="2"/>
  <c r="ES42" i="1"/>
  <c r="ES15" i="2"/>
  <c r="ES15" i="1"/>
  <c r="EU15" i="2"/>
  <c r="EU15" i="1"/>
  <c r="ES15" i="3"/>
  <c r="EU15" i="3"/>
  <c r="EU9" i="2"/>
  <c r="EU9" i="3"/>
  <c r="ES9" i="2"/>
  <c r="ES9" i="1"/>
  <c r="EU9" i="1"/>
  <c r="ES9" i="3"/>
  <c r="EU18" i="3"/>
  <c r="ES18" i="2"/>
  <c r="ES18" i="1"/>
  <c r="EU18" i="2"/>
  <c r="ES18" i="3"/>
  <c r="EU18" i="1"/>
  <c r="EU27" i="2"/>
  <c r="ES27" i="1"/>
  <c r="ES27" i="3"/>
  <c r="EU27" i="3"/>
  <c r="EU27" i="1"/>
  <c r="ES27" i="2"/>
  <c r="ES36" i="1"/>
  <c r="ES36" i="3"/>
  <c r="EU36" i="2"/>
  <c r="EU36" i="1"/>
  <c r="EU36" i="3"/>
  <c r="ES36" i="2"/>
  <c r="ES31" i="2"/>
  <c r="ES31" i="3"/>
  <c r="ES31" i="1"/>
  <c r="EU31" i="3"/>
  <c r="EU31" i="1"/>
  <c r="EU31" i="2"/>
  <c r="ES5" i="2"/>
  <c r="EU5" i="3"/>
  <c r="EU5" i="1"/>
  <c r="EU5" i="2"/>
  <c r="ES5" i="1"/>
  <c r="ES5" i="3"/>
  <c r="ES24" i="1"/>
  <c r="ES24" i="3"/>
  <c r="EU24" i="3"/>
  <c r="EU24" i="1"/>
  <c r="ES24" i="2"/>
  <c r="EU24" i="2"/>
  <c r="EU43" i="2"/>
  <c r="ES43" i="1"/>
  <c r="EU43" i="1"/>
  <c r="ES43" i="3"/>
  <c r="ES43" i="2"/>
  <c r="EU43" i="3"/>
  <c r="EU32" i="1"/>
  <c r="EU32" i="2"/>
  <c r="ES32" i="3"/>
  <c r="EU32" i="3"/>
  <c r="ES32" i="1"/>
  <c r="ES32" i="2"/>
  <c r="ES41" i="1"/>
  <c r="ES41" i="2"/>
  <c r="ES41" i="3"/>
  <c r="EU41" i="3"/>
  <c r="EU41" i="1"/>
  <c r="EU41" i="2"/>
  <c r="ES14" i="1"/>
  <c r="EU14" i="2"/>
  <c r="EU14" i="1"/>
  <c r="ES14" i="3"/>
  <c r="EU14" i="3"/>
  <c r="ES14" i="2"/>
  <c r="ES8" i="1"/>
  <c r="ES8" i="2"/>
  <c r="ES8" i="3"/>
  <c r="EU8" i="3"/>
  <c r="EU8" i="2"/>
  <c r="EU8" i="1"/>
  <c r="EU17" i="1"/>
  <c r="ES17" i="2"/>
  <c r="EU17" i="3"/>
  <c r="ES17" i="1"/>
  <c r="EU17" i="2"/>
  <c r="ES17" i="3"/>
  <c r="EU26" i="1"/>
  <c r="EU26" i="2"/>
  <c r="EU26" i="3"/>
  <c r="ES26" i="3"/>
  <c r="ES26" i="1"/>
  <c r="ES26" i="2"/>
  <c r="ES35" i="2"/>
  <c r="ES35" i="3"/>
  <c r="EU35" i="3"/>
  <c r="EU35" i="2"/>
  <c r="EU30" i="1"/>
  <c r="EU30" i="2"/>
  <c r="EU30" i="3"/>
  <c r="ES30" i="3"/>
  <c r="ES30" i="2"/>
  <c r="ES30" i="1"/>
  <c r="EU12" i="1"/>
  <c r="ES12" i="2"/>
  <c r="ES12" i="3"/>
  <c r="ES12" i="1"/>
  <c r="EU12" i="2"/>
  <c r="EU12" i="3"/>
  <c r="ES33" i="2"/>
  <c r="EU33" i="3"/>
  <c r="ES33" i="1"/>
  <c r="EU33" i="2"/>
  <c r="EU33" i="1"/>
  <c r="ES33" i="3"/>
  <c r="ES40" i="2"/>
  <c r="ES40" i="1"/>
  <c r="EU40" i="2"/>
  <c r="ES40" i="3"/>
  <c r="EU40" i="1"/>
  <c r="EU40" i="3"/>
  <c r="ES39" i="2"/>
  <c r="ES39" i="1"/>
  <c r="EU39" i="1"/>
  <c r="ES39" i="3"/>
  <c r="EU39" i="2"/>
  <c r="EU39" i="3"/>
  <c r="ES7" i="2"/>
  <c r="ES7" i="1"/>
  <c r="ES7" i="3"/>
  <c r="EU7" i="2"/>
  <c r="EU7" i="1"/>
  <c r="EU7" i="3"/>
  <c r="ES16" i="1"/>
  <c r="EU16" i="2"/>
  <c r="EU16" i="1"/>
  <c r="EU16" i="3"/>
  <c r="ES16" i="2"/>
  <c r="ES16" i="3"/>
  <c r="EU25" i="3"/>
  <c r="ES25" i="1"/>
  <c r="ES25" i="2"/>
  <c r="EU25" i="1"/>
  <c r="EU25" i="2"/>
  <c r="ES25" i="3"/>
  <c r="ES44" i="1"/>
  <c r="ES44" i="2"/>
  <c r="EU44" i="2"/>
  <c r="ES44" i="3"/>
  <c r="EU44" i="1"/>
  <c r="EU44" i="3"/>
  <c r="EU21" i="2"/>
  <c r="ES21" i="3"/>
  <c r="EU21" i="3"/>
  <c r="EU21" i="1"/>
  <c r="ES21" i="2"/>
  <c r="ES21" i="1"/>
  <c r="EU20" i="3"/>
  <c r="ES20" i="3"/>
  <c r="ES20" i="1"/>
  <c r="EU20" i="2"/>
  <c r="ES20" i="2"/>
  <c r="EU20" i="1"/>
  <c r="EU4" i="3"/>
  <c r="EU4" i="2"/>
  <c r="ES4" i="1"/>
  <c r="ES4" i="3"/>
  <c r="ES4" i="2"/>
  <c r="EU4" i="1"/>
  <c r="ES29" i="2"/>
  <c r="ES29" i="3"/>
  <c r="EU29" i="3"/>
  <c r="EU29" i="2"/>
  <c r="ES29" i="1"/>
  <c r="EU29" i="1"/>
  <c r="EU22" i="2"/>
  <c r="EU22" i="3"/>
  <c r="ES22" i="1"/>
  <c r="ES22" i="2"/>
  <c r="EU22" i="1"/>
  <c r="ES22" i="3"/>
  <c r="ES10" i="2"/>
  <c r="EU10" i="1"/>
  <c r="ES10" i="3"/>
  <c r="EU10" i="3"/>
  <c r="EU10" i="2"/>
  <c r="ES10" i="1"/>
  <c r="EU19" i="2"/>
  <c r="EU19" i="3"/>
  <c r="EU19" i="1"/>
  <c r="ES19" i="2"/>
  <c r="ES19" i="1"/>
  <c r="ES19" i="3"/>
  <c r="EU28" i="2"/>
  <c r="EU28" i="1"/>
  <c r="ES28" i="2"/>
  <c r="ES28" i="3"/>
  <c r="EU28" i="3"/>
  <c r="ES28" i="1"/>
  <c r="EU37" i="2"/>
  <c r="EU37" i="3"/>
  <c r="EU37" i="1"/>
  <c r="ES37" i="2"/>
  <c r="ES37" i="1"/>
  <c r="ES37" i="3"/>
  <c r="EU38" i="1"/>
  <c r="ES38" i="3"/>
  <c r="ES38" i="2"/>
  <c r="EU38" i="3"/>
  <c r="EU38" i="2"/>
  <c r="ES38" i="1"/>
  <c r="EU6" i="2"/>
  <c r="EU6" i="1"/>
  <c r="EU6" i="3"/>
  <c r="ES6" i="2"/>
  <c r="ES6" i="3"/>
  <c r="ES6" i="1"/>
  <c r="EU13" i="2"/>
  <c r="EU13" i="3"/>
  <c r="ES13" i="2"/>
  <c r="ES13" i="1"/>
  <c r="EU13" i="1"/>
  <c r="ES13" i="3"/>
  <c r="ES34" i="1"/>
  <c r="EU34" i="1"/>
  <c r="ES34" i="2"/>
  <c r="EU34" i="3"/>
  <c r="EU34" i="2"/>
  <c r="ES34" i="3"/>
  <c r="ES23" i="1"/>
  <c r="ES23" i="3"/>
  <c r="EU23" i="3"/>
  <c r="ES23" i="2"/>
  <c r="EU23" i="2"/>
  <c r="EU23" i="1"/>
  <c r="EU11" i="1"/>
  <c r="ES11" i="2"/>
  <c r="EU11" i="2"/>
  <c r="ES11" i="1"/>
  <c r="ES11" i="3"/>
  <c r="EU11" i="3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S4" i="1"/>
  <c r="AF4" i="1"/>
  <c r="AG4" i="1"/>
  <c r="AH4" i="1"/>
  <c r="AI4" i="1"/>
  <c r="AJ4" i="1"/>
  <c r="AK4" i="1"/>
  <c r="BP4" i="1"/>
  <c r="BQ4" i="1"/>
  <c r="BR4" i="1"/>
  <c r="BS4" i="1"/>
  <c r="BT4" i="1"/>
  <c r="BU4" i="1"/>
  <c r="DE4" i="1"/>
  <c r="N5" i="1"/>
  <c r="O5" i="1"/>
  <c r="P5" i="1"/>
  <c r="Q5" i="1"/>
  <c r="R5" i="1"/>
  <c r="S5" i="1"/>
  <c r="AF5" i="1"/>
  <c r="AG5" i="1"/>
  <c r="AH5" i="1"/>
  <c r="AI5" i="1"/>
  <c r="AJ5" i="1"/>
  <c r="AK5" i="1"/>
  <c r="BP5" i="1"/>
  <c r="BQ5" i="1"/>
  <c r="BR5" i="1"/>
  <c r="BS5" i="1"/>
  <c r="BT5" i="1"/>
  <c r="BU5" i="1"/>
  <c r="CZ5" i="1"/>
  <c r="DA5" i="1"/>
  <c r="DB5" i="1"/>
  <c r="DC5" i="1"/>
  <c r="DD5" i="1"/>
  <c r="DE5" i="1"/>
  <c r="N6" i="1"/>
  <c r="O6" i="1"/>
  <c r="P6" i="1"/>
  <c r="Q6" i="1"/>
  <c r="R6" i="1"/>
  <c r="S6" i="1"/>
  <c r="AF6" i="1"/>
  <c r="AG6" i="1"/>
  <c r="AH6" i="1"/>
  <c r="AI6" i="1"/>
  <c r="AJ6" i="1"/>
  <c r="AK6" i="1"/>
  <c r="BP6" i="1"/>
  <c r="BQ6" i="1"/>
  <c r="BR6" i="1"/>
  <c r="BS6" i="1"/>
  <c r="BT6" i="1"/>
  <c r="BU6" i="1"/>
  <c r="CZ6" i="1"/>
  <c r="DA6" i="1"/>
  <c r="DB6" i="1"/>
  <c r="DC6" i="1"/>
  <c r="DD6" i="1"/>
  <c r="DE6" i="1"/>
  <c r="N7" i="1"/>
  <c r="O7" i="1"/>
  <c r="P7" i="1"/>
  <c r="Q7" i="1"/>
  <c r="R7" i="1"/>
  <c r="S7" i="1"/>
  <c r="AF7" i="1"/>
  <c r="AG7" i="1"/>
  <c r="AH7" i="1"/>
  <c r="AI7" i="1"/>
  <c r="AJ7" i="1"/>
  <c r="AK7" i="1"/>
  <c r="BP7" i="1"/>
  <c r="BQ7" i="1"/>
  <c r="BR7" i="1"/>
  <c r="BS7" i="1"/>
  <c r="BT7" i="1"/>
  <c r="BU7" i="1"/>
  <c r="CZ7" i="1"/>
  <c r="DA7" i="1"/>
  <c r="DB7" i="1"/>
  <c r="DC7" i="1"/>
  <c r="DD7" i="1"/>
  <c r="DE7" i="1"/>
  <c r="N8" i="1"/>
  <c r="O8" i="1"/>
  <c r="P8" i="1"/>
  <c r="Q8" i="1"/>
  <c r="R8" i="1"/>
  <c r="S8" i="1"/>
  <c r="AF8" i="1"/>
  <c r="AG8" i="1"/>
  <c r="AH8" i="1"/>
  <c r="AI8" i="1"/>
  <c r="AJ8" i="1"/>
  <c r="AK8" i="1"/>
  <c r="BP8" i="1"/>
  <c r="BQ8" i="1"/>
  <c r="BR8" i="1"/>
  <c r="BS8" i="1"/>
  <c r="BT8" i="1"/>
  <c r="BU8" i="1"/>
  <c r="CZ8" i="1"/>
  <c r="DA8" i="1"/>
  <c r="DB8" i="1"/>
  <c r="DC8" i="1"/>
  <c r="DD8" i="1"/>
  <c r="DE8" i="1"/>
  <c r="N9" i="1"/>
  <c r="O9" i="1"/>
  <c r="P9" i="1"/>
  <c r="Q9" i="1"/>
  <c r="R9" i="1"/>
  <c r="S9" i="1"/>
  <c r="AF9" i="1"/>
  <c r="AG9" i="1"/>
  <c r="AH9" i="1"/>
  <c r="AI9" i="1"/>
  <c r="AJ9" i="1"/>
  <c r="AK9" i="1"/>
  <c r="BP9" i="1"/>
  <c r="BQ9" i="1"/>
  <c r="BR9" i="1"/>
  <c r="BS9" i="1"/>
  <c r="BT9" i="1"/>
  <c r="BU9" i="1"/>
  <c r="CZ9" i="1"/>
  <c r="DA9" i="1"/>
  <c r="DB9" i="1"/>
  <c r="DC9" i="1"/>
  <c r="DD9" i="1"/>
  <c r="DE9" i="1"/>
  <c r="N10" i="1"/>
  <c r="O10" i="1"/>
  <c r="P10" i="1"/>
  <c r="Q10" i="1"/>
  <c r="R10" i="1"/>
  <c r="S10" i="1"/>
  <c r="AF10" i="1"/>
  <c r="AG10" i="1"/>
  <c r="AH10" i="1"/>
  <c r="AI10" i="1"/>
  <c r="AJ10" i="1"/>
  <c r="AK10" i="1"/>
  <c r="BP10" i="1"/>
  <c r="BQ10" i="1"/>
  <c r="BR10" i="1"/>
  <c r="BS10" i="1"/>
  <c r="BT10" i="1"/>
  <c r="BU10" i="1"/>
  <c r="CZ10" i="1"/>
  <c r="DA10" i="1"/>
  <c r="DB10" i="1"/>
  <c r="DC10" i="1"/>
  <c r="DD10" i="1"/>
  <c r="DE10" i="1"/>
  <c r="N11" i="1"/>
  <c r="O11" i="1"/>
  <c r="P11" i="1"/>
  <c r="Q11" i="1"/>
  <c r="R11" i="1"/>
  <c r="AP11" i="1" s="1"/>
  <c r="BB11" i="1" s="1"/>
  <c r="S11" i="1"/>
  <c r="AF11" i="1"/>
  <c r="AG11" i="1"/>
  <c r="AH11" i="1"/>
  <c r="AI11" i="1"/>
  <c r="AJ11" i="1"/>
  <c r="AK11" i="1"/>
  <c r="BP11" i="1"/>
  <c r="BQ11" i="1"/>
  <c r="BR11" i="1"/>
  <c r="BS11" i="1"/>
  <c r="BT11" i="1"/>
  <c r="BU11" i="1"/>
  <c r="CZ11" i="1"/>
  <c r="DA11" i="1"/>
  <c r="DB11" i="1"/>
  <c r="DC11" i="1"/>
  <c r="DD11" i="1"/>
  <c r="DE11" i="1"/>
  <c r="N12" i="1"/>
  <c r="O12" i="1"/>
  <c r="P12" i="1"/>
  <c r="Q12" i="1"/>
  <c r="R12" i="1"/>
  <c r="S12" i="1"/>
  <c r="AF12" i="1"/>
  <c r="AG12" i="1"/>
  <c r="AH12" i="1"/>
  <c r="AI12" i="1"/>
  <c r="AJ12" i="1"/>
  <c r="AK12" i="1"/>
  <c r="BP12" i="1"/>
  <c r="BQ12" i="1"/>
  <c r="BR12" i="1"/>
  <c r="BS12" i="1"/>
  <c r="BT12" i="1"/>
  <c r="BU12" i="1"/>
  <c r="CZ12" i="1"/>
  <c r="DA12" i="1"/>
  <c r="DB12" i="1"/>
  <c r="DC12" i="1"/>
  <c r="DD12" i="1"/>
  <c r="DE12" i="1"/>
  <c r="N13" i="1"/>
  <c r="O13" i="1"/>
  <c r="P13" i="1"/>
  <c r="Q13" i="1"/>
  <c r="R13" i="1"/>
  <c r="S13" i="1"/>
  <c r="AF13" i="1"/>
  <c r="AG13" i="1"/>
  <c r="AH13" i="1"/>
  <c r="AI13" i="1"/>
  <c r="AJ13" i="1"/>
  <c r="AK13" i="1"/>
  <c r="BP13" i="1"/>
  <c r="BQ13" i="1"/>
  <c r="BR13" i="1"/>
  <c r="BS13" i="1"/>
  <c r="BT13" i="1"/>
  <c r="BU13" i="1"/>
  <c r="CZ13" i="1"/>
  <c r="DA13" i="1"/>
  <c r="DB13" i="1"/>
  <c r="DC13" i="1"/>
  <c r="DD13" i="1"/>
  <c r="DE13" i="1"/>
  <c r="N14" i="1"/>
  <c r="O14" i="1"/>
  <c r="P14" i="1"/>
  <c r="Q14" i="1"/>
  <c r="R14" i="1"/>
  <c r="S14" i="1"/>
  <c r="AF14" i="1"/>
  <c r="AG14" i="1"/>
  <c r="AH14" i="1"/>
  <c r="AI14" i="1"/>
  <c r="AJ14" i="1"/>
  <c r="AK14" i="1"/>
  <c r="BP14" i="1"/>
  <c r="BQ14" i="1"/>
  <c r="BR14" i="1"/>
  <c r="BS14" i="1"/>
  <c r="BT14" i="1"/>
  <c r="BU14" i="1"/>
  <c r="CZ14" i="1"/>
  <c r="DA14" i="1"/>
  <c r="DB14" i="1"/>
  <c r="DC14" i="1"/>
  <c r="DD14" i="1"/>
  <c r="DE14" i="1"/>
  <c r="N15" i="1"/>
  <c r="O15" i="1"/>
  <c r="P15" i="1"/>
  <c r="Q15" i="1"/>
  <c r="R15" i="1"/>
  <c r="S15" i="1"/>
  <c r="AF15" i="1"/>
  <c r="AG15" i="1"/>
  <c r="AH15" i="1"/>
  <c r="AI15" i="1"/>
  <c r="AJ15" i="1"/>
  <c r="AK15" i="1"/>
  <c r="BP15" i="1"/>
  <c r="BQ15" i="1"/>
  <c r="BR15" i="1"/>
  <c r="BS15" i="1"/>
  <c r="BT15" i="1"/>
  <c r="BU15" i="1"/>
  <c r="CZ15" i="1"/>
  <c r="DA15" i="1"/>
  <c r="DB15" i="1"/>
  <c r="DC15" i="1"/>
  <c r="DD15" i="1"/>
  <c r="DE15" i="1"/>
  <c r="N16" i="1"/>
  <c r="O16" i="1"/>
  <c r="P16" i="1"/>
  <c r="Q16" i="1"/>
  <c r="R16" i="1"/>
  <c r="S16" i="1"/>
  <c r="AF16" i="1"/>
  <c r="AG16" i="1"/>
  <c r="AH16" i="1"/>
  <c r="AI16" i="1"/>
  <c r="AJ16" i="1"/>
  <c r="AK16" i="1"/>
  <c r="BP16" i="1"/>
  <c r="BQ16" i="1"/>
  <c r="BR16" i="1"/>
  <c r="BS16" i="1"/>
  <c r="BT16" i="1"/>
  <c r="BU16" i="1"/>
  <c r="CZ16" i="1"/>
  <c r="DA16" i="1"/>
  <c r="DB16" i="1"/>
  <c r="DC16" i="1"/>
  <c r="DD16" i="1"/>
  <c r="DE16" i="1"/>
  <c r="N17" i="1"/>
  <c r="O17" i="1"/>
  <c r="P17" i="1"/>
  <c r="Q17" i="1"/>
  <c r="R17" i="1"/>
  <c r="S17" i="1"/>
  <c r="AF17" i="1"/>
  <c r="AG17" i="1"/>
  <c r="AH17" i="1"/>
  <c r="AI17" i="1"/>
  <c r="AJ17" i="1"/>
  <c r="AK17" i="1"/>
  <c r="BP17" i="1"/>
  <c r="BQ17" i="1"/>
  <c r="BR17" i="1"/>
  <c r="BS17" i="1"/>
  <c r="BT17" i="1"/>
  <c r="BU17" i="1"/>
  <c r="CZ17" i="1"/>
  <c r="DA17" i="1"/>
  <c r="DB17" i="1"/>
  <c r="DC17" i="1"/>
  <c r="DD17" i="1"/>
  <c r="DE17" i="1"/>
  <c r="N18" i="1"/>
  <c r="O18" i="1"/>
  <c r="P18" i="1"/>
  <c r="Q18" i="1"/>
  <c r="R18" i="1"/>
  <c r="S18" i="1"/>
  <c r="AF18" i="1"/>
  <c r="AG18" i="1"/>
  <c r="AH18" i="1"/>
  <c r="AI18" i="1"/>
  <c r="AJ18" i="1"/>
  <c r="AK18" i="1"/>
  <c r="BP18" i="1"/>
  <c r="BQ18" i="1"/>
  <c r="BR18" i="1"/>
  <c r="BS18" i="1"/>
  <c r="BT18" i="1"/>
  <c r="BU18" i="1"/>
  <c r="CZ18" i="1"/>
  <c r="DA18" i="1"/>
  <c r="DB18" i="1"/>
  <c r="DC18" i="1"/>
  <c r="DD18" i="1"/>
  <c r="DE18" i="1"/>
  <c r="N19" i="1"/>
  <c r="O19" i="1"/>
  <c r="P19" i="1"/>
  <c r="Q19" i="1"/>
  <c r="R19" i="1"/>
  <c r="S19" i="1"/>
  <c r="AF19" i="1"/>
  <c r="AG19" i="1"/>
  <c r="AH19" i="1"/>
  <c r="AI19" i="1"/>
  <c r="AJ19" i="1"/>
  <c r="AK19" i="1"/>
  <c r="BP19" i="1"/>
  <c r="BQ19" i="1"/>
  <c r="BR19" i="1"/>
  <c r="BS19" i="1"/>
  <c r="BT19" i="1"/>
  <c r="BU19" i="1"/>
  <c r="CZ19" i="1"/>
  <c r="DA19" i="1"/>
  <c r="DB19" i="1"/>
  <c r="DC19" i="1"/>
  <c r="DD19" i="1"/>
  <c r="DE19" i="1"/>
  <c r="N20" i="1"/>
  <c r="O20" i="1"/>
  <c r="P20" i="1"/>
  <c r="Q20" i="1"/>
  <c r="R20" i="1"/>
  <c r="S20" i="1"/>
  <c r="AF20" i="1"/>
  <c r="AG20" i="1"/>
  <c r="AH20" i="1"/>
  <c r="AI20" i="1"/>
  <c r="AJ20" i="1"/>
  <c r="AK20" i="1"/>
  <c r="BP20" i="1"/>
  <c r="BQ20" i="1"/>
  <c r="BR20" i="1"/>
  <c r="BS20" i="1"/>
  <c r="BT20" i="1"/>
  <c r="BU20" i="1"/>
  <c r="CZ20" i="1"/>
  <c r="DA20" i="1"/>
  <c r="DB20" i="1"/>
  <c r="DC20" i="1"/>
  <c r="DD20" i="1"/>
  <c r="DE20" i="1"/>
  <c r="N21" i="1"/>
  <c r="O21" i="1"/>
  <c r="P21" i="1"/>
  <c r="Q21" i="1"/>
  <c r="R21" i="1"/>
  <c r="S21" i="1"/>
  <c r="AF21" i="1"/>
  <c r="AG21" i="1"/>
  <c r="AH21" i="1"/>
  <c r="AI21" i="1"/>
  <c r="AJ21" i="1"/>
  <c r="AK21" i="1"/>
  <c r="BP21" i="1"/>
  <c r="BQ21" i="1"/>
  <c r="BR21" i="1"/>
  <c r="BS21" i="1"/>
  <c r="BT21" i="1"/>
  <c r="BU21" i="1"/>
  <c r="CZ21" i="1"/>
  <c r="DA21" i="1"/>
  <c r="DB21" i="1"/>
  <c r="DC21" i="1"/>
  <c r="DD21" i="1"/>
  <c r="DE21" i="1"/>
  <c r="N22" i="1"/>
  <c r="O22" i="1"/>
  <c r="P22" i="1"/>
  <c r="Q22" i="1"/>
  <c r="R22" i="1"/>
  <c r="S22" i="1"/>
  <c r="AF22" i="1"/>
  <c r="AG22" i="1"/>
  <c r="AH22" i="1"/>
  <c r="AI22" i="1"/>
  <c r="AJ22" i="1"/>
  <c r="AK22" i="1"/>
  <c r="BP22" i="1"/>
  <c r="BQ22" i="1"/>
  <c r="BR22" i="1"/>
  <c r="BS22" i="1"/>
  <c r="BT22" i="1"/>
  <c r="BU22" i="1"/>
  <c r="CZ22" i="1"/>
  <c r="DA22" i="1"/>
  <c r="DB22" i="1"/>
  <c r="DC22" i="1"/>
  <c r="DD22" i="1"/>
  <c r="DE22" i="1"/>
  <c r="N23" i="1"/>
  <c r="O23" i="1"/>
  <c r="P23" i="1"/>
  <c r="Q23" i="1"/>
  <c r="R23" i="1"/>
  <c r="S23" i="1"/>
  <c r="AF23" i="1"/>
  <c r="AG23" i="1"/>
  <c r="AH23" i="1"/>
  <c r="AI23" i="1"/>
  <c r="AJ23" i="1"/>
  <c r="AK23" i="1"/>
  <c r="BP23" i="1"/>
  <c r="BQ23" i="1"/>
  <c r="BR23" i="1"/>
  <c r="BS23" i="1"/>
  <c r="BT23" i="1"/>
  <c r="BU23" i="1"/>
  <c r="CZ23" i="1"/>
  <c r="DA23" i="1"/>
  <c r="DB23" i="1"/>
  <c r="DC23" i="1"/>
  <c r="DD23" i="1"/>
  <c r="DE23" i="1"/>
  <c r="N24" i="1"/>
  <c r="O24" i="1"/>
  <c r="P24" i="1"/>
  <c r="Q24" i="1"/>
  <c r="R24" i="1"/>
  <c r="S24" i="1"/>
  <c r="AF24" i="1"/>
  <c r="AG24" i="1"/>
  <c r="AH24" i="1"/>
  <c r="AI24" i="1"/>
  <c r="AJ24" i="1"/>
  <c r="AK24" i="1"/>
  <c r="BP24" i="1"/>
  <c r="BQ24" i="1"/>
  <c r="BR24" i="1"/>
  <c r="BS24" i="1"/>
  <c r="BT24" i="1"/>
  <c r="BU24" i="1"/>
  <c r="CZ24" i="1"/>
  <c r="DA24" i="1"/>
  <c r="DB24" i="1"/>
  <c r="DC24" i="1"/>
  <c r="DD24" i="1"/>
  <c r="DE24" i="1"/>
  <c r="N25" i="1"/>
  <c r="O25" i="1"/>
  <c r="P25" i="1"/>
  <c r="Q25" i="1"/>
  <c r="R25" i="1"/>
  <c r="S25" i="1"/>
  <c r="AF25" i="1"/>
  <c r="AG25" i="1"/>
  <c r="AH25" i="1"/>
  <c r="AI25" i="1"/>
  <c r="AJ25" i="1"/>
  <c r="AK25" i="1"/>
  <c r="BP25" i="1"/>
  <c r="BQ25" i="1"/>
  <c r="BR25" i="1"/>
  <c r="BS25" i="1"/>
  <c r="BT25" i="1"/>
  <c r="BU25" i="1"/>
  <c r="CZ25" i="1"/>
  <c r="DA25" i="1"/>
  <c r="DB25" i="1"/>
  <c r="DC25" i="1"/>
  <c r="DD25" i="1"/>
  <c r="DE25" i="1"/>
  <c r="N26" i="1"/>
  <c r="O26" i="1"/>
  <c r="P26" i="1"/>
  <c r="Q26" i="1"/>
  <c r="R26" i="1"/>
  <c r="S26" i="1"/>
  <c r="AF26" i="1"/>
  <c r="AG26" i="1"/>
  <c r="AH26" i="1"/>
  <c r="AI26" i="1"/>
  <c r="AJ26" i="1"/>
  <c r="AK26" i="1"/>
  <c r="BP26" i="1"/>
  <c r="BQ26" i="1"/>
  <c r="BR26" i="1"/>
  <c r="BS26" i="1"/>
  <c r="BT26" i="1"/>
  <c r="BU26" i="1"/>
  <c r="CZ26" i="1"/>
  <c r="DA26" i="1"/>
  <c r="DB26" i="1"/>
  <c r="DC26" i="1"/>
  <c r="DD26" i="1"/>
  <c r="DE26" i="1"/>
  <c r="N27" i="1"/>
  <c r="O27" i="1"/>
  <c r="P27" i="1"/>
  <c r="Q27" i="1"/>
  <c r="R27" i="1"/>
  <c r="S27" i="1"/>
  <c r="AF27" i="1"/>
  <c r="AG27" i="1"/>
  <c r="AH27" i="1"/>
  <c r="AI27" i="1"/>
  <c r="AJ27" i="1"/>
  <c r="AK27" i="1"/>
  <c r="BP27" i="1"/>
  <c r="BQ27" i="1"/>
  <c r="BR27" i="1"/>
  <c r="BS27" i="1"/>
  <c r="BT27" i="1"/>
  <c r="BU27" i="1"/>
  <c r="CZ27" i="1"/>
  <c r="DA27" i="1"/>
  <c r="DB27" i="1"/>
  <c r="DC27" i="1"/>
  <c r="DD27" i="1"/>
  <c r="DE27" i="1"/>
  <c r="N28" i="1"/>
  <c r="O28" i="1"/>
  <c r="P28" i="1"/>
  <c r="Q28" i="1"/>
  <c r="R28" i="1"/>
  <c r="S28" i="1"/>
  <c r="AF28" i="1"/>
  <c r="AG28" i="1"/>
  <c r="AH28" i="1"/>
  <c r="AI28" i="1"/>
  <c r="AJ28" i="1"/>
  <c r="AK28" i="1"/>
  <c r="BP28" i="1"/>
  <c r="BQ28" i="1"/>
  <c r="BR28" i="1"/>
  <c r="BS28" i="1"/>
  <c r="BT28" i="1"/>
  <c r="BU28" i="1"/>
  <c r="CZ28" i="1"/>
  <c r="DA28" i="1"/>
  <c r="DB28" i="1"/>
  <c r="DC28" i="1"/>
  <c r="DD28" i="1"/>
  <c r="DE28" i="1"/>
  <c r="N29" i="1"/>
  <c r="O29" i="1"/>
  <c r="P29" i="1"/>
  <c r="Q29" i="1"/>
  <c r="R29" i="1"/>
  <c r="S29" i="1"/>
  <c r="AF29" i="1"/>
  <c r="AG29" i="1"/>
  <c r="AH29" i="1"/>
  <c r="AI29" i="1"/>
  <c r="AJ29" i="1"/>
  <c r="AK29" i="1"/>
  <c r="BP29" i="1"/>
  <c r="BQ29" i="1"/>
  <c r="BR29" i="1"/>
  <c r="BS29" i="1"/>
  <c r="BT29" i="1"/>
  <c r="BU29" i="1"/>
  <c r="CZ29" i="1"/>
  <c r="DA29" i="1"/>
  <c r="DB29" i="1"/>
  <c r="DC29" i="1"/>
  <c r="DD29" i="1"/>
  <c r="DE29" i="1"/>
  <c r="N30" i="1"/>
  <c r="O30" i="1"/>
  <c r="P30" i="1"/>
  <c r="Q30" i="1"/>
  <c r="R30" i="1"/>
  <c r="S30" i="1"/>
  <c r="AF30" i="1"/>
  <c r="AG30" i="1"/>
  <c r="AH30" i="1"/>
  <c r="AI30" i="1"/>
  <c r="AJ30" i="1"/>
  <c r="AK30" i="1"/>
  <c r="BP30" i="1"/>
  <c r="BQ30" i="1"/>
  <c r="BR30" i="1"/>
  <c r="BS30" i="1"/>
  <c r="BT30" i="1"/>
  <c r="BU30" i="1"/>
  <c r="CZ30" i="1"/>
  <c r="DA30" i="1"/>
  <c r="DB30" i="1"/>
  <c r="DC30" i="1"/>
  <c r="DD30" i="1"/>
  <c r="DE30" i="1"/>
  <c r="N31" i="1"/>
  <c r="O31" i="1"/>
  <c r="P31" i="1"/>
  <c r="Q31" i="1"/>
  <c r="R31" i="1"/>
  <c r="AP31" i="1" s="1"/>
  <c r="BB31" i="1" s="1"/>
  <c r="S31" i="1"/>
  <c r="AF31" i="1"/>
  <c r="AG31" i="1"/>
  <c r="AH31" i="1"/>
  <c r="AI31" i="1"/>
  <c r="AJ31" i="1"/>
  <c r="AK31" i="1"/>
  <c r="BP31" i="1"/>
  <c r="BQ31" i="1"/>
  <c r="BR31" i="1"/>
  <c r="BS31" i="1"/>
  <c r="BT31" i="1"/>
  <c r="BU31" i="1"/>
  <c r="CZ31" i="1"/>
  <c r="DA31" i="1"/>
  <c r="DB31" i="1"/>
  <c r="DC31" i="1"/>
  <c r="DD31" i="1"/>
  <c r="DE31" i="1"/>
  <c r="N32" i="1"/>
  <c r="O32" i="1"/>
  <c r="P32" i="1"/>
  <c r="Q32" i="1"/>
  <c r="R32" i="1"/>
  <c r="S32" i="1"/>
  <c r="AF32" i="1"/>
  <c r="AG32" i="1"/>
  <c r="AH32" i="1"/>
  <c r="AI32" i="1"/>
  <c r="AJ32" i="1"/>
  <c r="AK32" i="1"/>
  <c r="BP32" i="1"/>
  <c r="BQ32" i="1"/>
  <c r="BR32" i="1"/>
  <c r="BS32" i="1"/>
  <c r="BT32" i="1"/>
  <c r="BU32" i="1"/>
  <c r="CZ32" i="1"/>
  <c r="DA32" i="1"/>
  <c r="DB32" i="1"/>
  <c r="DC32" i="1"/>
  <c r="DD32" i="1"/>
  <c r="DE32" i="1"/>
  <c r="N33" i="1"/>
  <c r="O33" i="1"/>
  <c r="P33" i="1"/>
  <c r="Q33" i="1"/>
  <c r="R33" i="1"/>
  <c r="S33" i="1"/>
  <c r="AF33" i="1"/>
  <c r="AG33" i="1"/>
  <c r="AH33" i="1"/>
  <c r="AI33" i="1"/>
  <c r="AJ33" i="1"/>
  <c r="AK33" i="1"/>
  <c r="BP33" i="1"/>
  <c r="BQ33" i="1"/>
  <c r="BR33" i="1"/>
  <c r="BS33" i="1"/>
  <c r="BT33" i="1"/>
  <c r="BU33" i="1"/>
  <c r="CZ33" i="1"/>
  <c r="DA33" i="1"/>
  <c r="DB33" i="1"/>
  <c r="DC33" i="1"/>
  <c r="DD33" i="1"/>
  <c r="DE33" i="1"/>
  <c r="N34" i="1"/>
  <c r="O34" i="1"/>
  <c r="P34" i="1"/>
  <c r="Q34" i="1"/>
  <c r="R34" i="1"/>
  <c r="S34" i="1"/>
  <c r="AF34" i="1"/>
  <c r="AG34" i="1"/>
  <c r="AH34" i="1"/>
  <c r="AI34" i="1"/>
  <c r="AJ34" i="1"/>
  <c r="AK34" i="1"/>
  <c r="BP34" i="1"/>
  <c r="BQ34" i="1"/>
  <c r="BR34" i="1"/>
  <c r="BS34" i="1"/>
  <c r="BT34" i="1"/>
  <c r="BU34" i="1"/>
  <c r="CZ34" i="1"/>
  <c r="DA34" i="1"/>
  <c r="DB34" i="1"/>
  <c r="DC34" i="1"/>
  <c r="DD34" i="1"/>
  <c r="DE34" i="1"/>
  <c r="N35" i="1"/>
  <c r="O35" i="1"/>
  <c r="P35" i="1"/>
  <c r="Q35" i="1"/>
  <c r="R35" i="1"/>
  <c r="S35" i="1"/>
  <c r="Y45" i="1" s="1"/>
  <c r="CZ35" i="1"/>
  <c r="DA35" i="1"/>
  <c r="DB35" i="1"/>
  <c r="DC35" i="1"/>
  <c r="DD35" i="1"/>
  <c r="DE35" i="1"/>
  <c r="N36" i="1"/>
  <c r="O36" i="1"/>
  <c r="P36" i="1"/>
  <c r="Q36" i="1"/>
  <c r="R36" i="1"/>
  <c r="S36" i="1"/>
  <c r="AF36" i="1"/>
  <c r="AG36" i="1"/>
  <c r="AH36" i="1"/>
  <c r="AI36" i="1"/>
  <c r="AJ36" i="1"/>
  <c r="AK36" i="1"/>
  <c r="BP36" i="1"/>
  <c r="BQ36" i="1"/>
  <c r="BR36" i="1"/>
  <c r="BS36" i="1"/>
  <c r="BT36" i="1"/>
  <c r="BU36" i="1"/>
  <c r="CZ36" i="1"/>
  <c r="DA36" i="1"/>
  <c r="DB36" i="1"/>
  <c r="DC36" i="1"/>
  <c r="DD36" i="1"/>
  <c r="DE36" i="1"/>
  <c r="N37" i="1"/>
  <c r="O37" i="1"/>
  <c r="P37" i="1"/>
  <c r="Q37" i="1"/>
  <c r="R37" i="1"/>
  <c r="S37" i="1"/>
  <c r="AF37" i="1"/>
  <c r="AG37" i="1"/>
  <c r="AH37" i="1"/>
  <c r="AI37" i="1"/>
  <c r="AJ37" i="1"/>
  <c r="AK37" i="1"/>
  <c r="BP37" i="1"/>
  <c r="BQ37" i="1"/>
  <c r="BR37" i="1"/>
  <c r="BS37" i="1"/>
  <c r="BT37" i="1"/>
  <c r="BU37" i="1"/>
  <c r="CZ37" i="1"/>
  <c r="DA37" i="1"/>
  <c r="DB37" i="1"/>
  <c r="DC37" i="1"/>
  <c r="DD37" i="1"/>
  <c r="DE37" i="1"/>
  <c r="N38" i="1"/>
  <c r="O38" i="1"/>
  <c r="P38" i="1"/>
  <c r="Q38" i="1"/>
  <c r="R38" i="1"/>
  <c r="S38" i="1"/>
  <c r="AF38" i="1"/>
  <c r="AG38" i="1"/>
  <c r="AH38" i="1"/>
  <c r="AI38" i="1"/>
  <c r="AJ38" i="1"/>
  <c r="AK38" i="1"/>
  <c r="BP38" i="1"/>
  <c r="BQ38" i="1"/>
  <c r="BR38" i="1"/>
  <c r="BS38" i="1"/>
  <c r="BT38" i="1"/>
  <c r="BU38" i="1"/>
  <c r="CZ38" i="1"/>
  <c r="DA38" i="1"/>
  <c r="DB38" i="1"/>
  <c r="DC38" i="1"/>
  <c r="DD38" i="1"/>
  <c r="DE38" i="1"/>
  <c r="N39" i="1"/>
  <c r="O39" i="1"/>
  <c r="P39" i="1"/>
  <c r="Q39" i="1"/>
  <c r="R39" i="1"/>
  <c r="S39" i="1"/>
  <c r="AF39" i="1"/>
  <c r="AG39" i="1"/>
  <c r="AH39" i="1"/>
  <c r="AI39" i="1"/>
  <c r="AJ39" i="1"/>
  <c r="AK39" i="1"/>
  <c r="BP39" i="1"/>
  <c r="BQ39" i="1"/>
  <c r="BR39" i="1"/>
  <c r="BS39" i="1"/>
  <c r="BT39" i="1"/>
  <c r="BU39" i="1"/>
  <c r="CZ39" i="1"/>
  <c r="DA39" i="1"/>
  <c r="DB39" i="1"/>
  <c r="DC39" i="1"/>
  <c r="DD39" i="1"/>
  <c r="DE39" i="1"/>
  <c r="N40" i="1"/>
  <c r="O40" i="1"/>
  <c r="P40" i="1"/>
  <c r="Q40" i="1"/>
  <c r="R40" i="1"/>
  <c r="S40" i="1"/>
  <c r="AF40" i="1"/>
  <c r="AG40" i="1"/>
  <c r="AH40" i="1"/>
  <c r="AI40" i="1"/>
  <c r="AJ40" i="1"/>
  <c r="AK40" i="1"/>
  <c r="BP40" i="1"/>
  <c r="BQ40" i="1"/>
  <c r="BR40" i="1"/>
  <c r="BS40" i="1"/>
  <c r="BT40" i="1"/>
  <c r="BU40" i="1"/>
  <c r="CZ40" i="1"/>
  <c r="DA40" i="1"/>
  <c r="DB40" i="1"/>
  <c r="DC40" i="1"/>
  <c r="DD40" i="1"/>
  <c r="DE40" i="1"/>
  <c r="N41" i="1"/>
  <c r="O41" i="1"/>
  <c r="P41" i="1"/>
  <c r="Q41" i="1"/>
  <c r="R41" i="1"/>
  <c r="S41" i="1"/>
  <c r="AF41" i="1"/>
  <c r="AG41" i="1"/>
  <c r="AH41" i="1"/>
  <c r="AI41" i="1"/>
  <c r="AJ41" i="1"/>
  <c r="AK41" i="1"/>
  <c r="BP41" i="1"/>
  <c r="BQ41" i="1"/>
  <c r="BR41" i="1"/>
  <c r="BS41" i="1"/>
  <c r="BT41" i="1"/>
  <c r="BU41" i="1"/>
  <c r="CZ41" i="1"/>
  <c r="DA41" i="1"/>
  <c r="DB41" i="1"/>
  <c r="DC41" i="1"/>
  <c r="DD41" i="1"/>
  <c r="DE41" i="1"/>
  <c r="N42" i="1"/>
  <c r="O42" i="1"/>
  <c r="P42" i="1"/>
  <c r="Q42" i="1"/>
  <c r="R42" i="1"/>
  <c r="S42" i="1"/>
  <c r="AF42" i="1"/>
  <c r="AG42" i="1"/>
  <c r="AH42" i="1"/>
  <c r="AI42" i="1"/>
  <c r="AJ42" i="1"/>
  <c r="AK42" i="1"/>
  <c r="BP42" i="1"/>
  <c r="BQ42" i="1"/>
  <c r="BR42" i="1"/>
  <c r="BS42" i="1"/>
  <c r="BT42" i="1"/>
  <c r="BU42" i="1"/>
  <c r="CZ42" i="1"/>
  <c r="DA42" i="1"/>
  <c r="DB42" i="1"/>
  <c r="DC42" i="1"/>
  <c r="DD42" i="1"/>
  <c r="DE42" i="1"/>
  <c r="N43" i="1"/>
  <c r="O43" i="1"/>
  <c r="P43" i="1"/>
  <c r="Q43" i="1"/>
  <c r="R43" i="1"/>
  <c r="S43" i="1"/>
  <c r="AF43" i="1"/>
  <c r="AG43" i="1"/>
  <c r="AH43" i="1"/>
  <c r="AI43" i="1"/>
  <c r="AJ43" i="1"/>
  <c r="AK43" i="1"/>
  <c r="BP43" i="1"/>
  <c r="BQ43" i="1"/>
  <c r="BR43" i="1"/>
  <c r="BS43" i="1"/>
  <c r="BT43" i="1"/>
  <c r="BU43" i="1"/>
  <c r="CZ43" i="1"/>
  <c r="DA43" i="1"/>
  <c r="DB43" i="1"/>
  <c r="DC43" i="1"/>
  <c r="DD43" i="1"/>
  <c r="DE43" i="1"/>
  <c r="N44" i="1"/>
  <c r="O44" i="1"/>
  <c r="P44" i="1"/>
  <c r="Q44" i="1"/>
  <c r="R44" i="1"/>
  <c r="S44" i="1"/>
  <c r="AF44" i="1"/>
  <c r="AG44" i="1"/>
  <c r="AH44" i="1"/>
  <c r="AI44" i="1"/>
  <c r="AJ44" i="1"/>
  <c r="AK44" i="1"/>
  <c r="BP44" i="1"/>
  <c r="BQ44" i="1"/>
  <c r="BR44" i="1"/>
  <c r="BS44" i="1"/>
  <c r="BT44" i="1"/>
  <c r="BU44" i="1"/>
  <c r="CZ44" i="1"/>
  <c r="DA44" i="1"/>
  <c r="DB44" i="1"/>
  <c r="DC44" i="1"/>
  <c r="DD44" i="1"/>
  <c r="DE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BV45" i="1"/>
  <c r="BW45" i="1"/>
  <c r="BX45" i="1"/>
  <c r="BY45" i="1"/>
  <c r="BZ45" i="1"/>
  <c r="CA45" i="1"/>
  <c r="O4" i="2"/>
  <c r="P4" i="2"/>
  <c r="Q4" i="2"/>
  <c r="R4" i="2"/>
  <c r="S4" i="2"/>
  <c r="AF4" i="2"/>
  <c r="AG4" i="2"/>
  <c r="AH4" i="2"/>
  <c r="AI4" i="2"/>
  <c r="AJ4" i="2"/>
  <c r="AK4" i="2"/>
  <c r="BP4" i="2"/>
  <c r="BQ4" i="2"/>
  <c r="BR4" i="2"/>
  <c r="BS4" i="2"/>
  <c r="BT4" i="2"/>
  <c r="BU4" i="2"/>
  <c r="DA4" i="2"/>
  <c r="DB4" i="2"/>
  <c r="DC4" i="2"/>
  <c r="DD4" i="2"/>
  <c r="DE4" i="2"/>
  <c r="O5" i="2"/>
  <c r="P5" i="2"/>
  <c r="Q5" i="2"/>
  <c r="R5" i="2"/>
  <c r="S5" i="2"/>
  <c r="AF5" i="2"/>
  <c r="AG5" i="2"/>
  <c r="AH5" i="2"/>
  <c r="AI5" i="2"/>
  <c r="AJ5" i="2"/>
  <c r="AK5" i="2"/>
  <c r="BP5" i="2"/>
  <c r="BQ5" i="2"/>
  <c r="BR5" i="2"/>
  <c r="BS5" i="2"/>
  <c r="BT5" i="2"/>
  <c r="BU5" i="2"/>
  <c r="CZ5" i="2"/>
  <c r="DA5" i="2"/>
  <c r="DB5" i="2"/>
  <c r="DC5" i="2"/>
  <c r="DD5" i="2"/>
  <c r="DE5" i="2"/>
  <c r="O6" i="2"/>
  <c r="P6" i="2"/>
  <c r="Q6" i="2"/>
  <c r="R6" i="2"/>
  <c r="S6" i="2"/>
  <c r="AF6" i="2"/>
  <c r="AG6" i="2"/>
  <c r="AH6" i="2"/>
  <c r="AI6" i="2"/>
  <c r="AJ6" i="2"/>
  <c r="AK6" i="2"/>
  <c r="BP6" i="2"/>
  <c r="BQ6" i="2"/>
  <c r="BR6" i="2"/>
  <c r="BS6" i="2"/>
  <c r="BT6" i="2"/>
  <c r="BU6" i="2"/>
  <c r="CZ6" i="2"/>
  <c r="DA6" i="2"/>
  <c r="DB6" i="2"/>
  <c r="DC6" i="2"/>
  <c r="DD6" i="2"/>
  <c r="DE6" i="2"/>
  <c r="O7" i="2"/>
  <c r="P7" i="2"/>
  <c r="Q7" i="2"/>
  <c r="R7" i="2"/>
  <c r="S7" i="2"/>
  <c r="AF7" i="2"/>
  <c r="AG7" i="2"/>
  <c r="AH7" i="2"/>
  <c r="AI7" i="2"/>
  <c r="AJ7" i="2"/>
  <c r="AK7" i="2"/>
  <c r="BP7" i="2"/>
  <c r="BQ7" i="2"/>
  <c r="BR7" i="2"/>
  <c r="BS7" i="2"/>
  <c r="BT7" i="2"/>
  <c r="BU7" i="2"/>
  <c r="CZ7" i="2"/>
  <c r="DA7" i="2"/>
  <c r="DB7" i="2"/>
  <c r="DC7" i="2"/>
  <c r="DD7" i="2"/>
  <c r="DE7" i="2"/>
  <c r="O8" i="2"/>
  <c r="P8" i="2"/>
  <c r="Q8" i="2"/>
  <c r="R8" i="2"/>
  <c r="S8" i="2"/>
  <c r="AF8" i="2"/>
  <c r="AG8" i="2"/>
  <c r="AH8" i="2"/>
  <c r="AI8" i="2"/>
  <c r="AJ8" i="2"/>
  <c r="AK8" i="2"/>
  <c r="BP8" i="2"/>
  <c r="BQ8" i="2"/>
  <c r="BR8" i="2"/>
  <c r="BS8" i="2"/>
  <c r="BT8" i="2"/>
  <c r="BU8" i="2"/>
  <c r="CZ8" i="2"/>
  <c r="DA8" i="2"/>
  <c r="DB8" i="2"/>
  <c r="DC8" i="2"/>
  <c r="DD8" i="2"/>
  <c r="DE8" i="2"/>
  <c r="O9" i="2"/>
  <c r="P9" i="2"/>
  <c r="Q9" i="2"/>
  <c r="R9" i="2"/>
  <c r="S9" i="2"/>
  <c r="AF9" i="2"/>
  <c r="AG9" i="2"/>
  <c r="AH9" i="2"/>
  <c r="AI9" i="2"/>
  <c r="AJ9" i="2"/>
  <c r="AK9" i="2"/>
  <c r="BP9" i="2"/>
  <c r="BQ9" i="2"/>
  <c r="BR9" i="2"/>
  <c r="BS9" i="2"/>
  <c r="BT9" i="2"/>
  <c r="BU9" i="2"/>
  <c r="CZ9" i="2"/>
  <c r="DA9" i="2"/>
  <c r="DB9" i="2"/>
  <c r="DC9" i="2"/>
  <c r="DD9" i="2"/>
  <c r="DE9" i="2"/>
  <c r="O10" i="2"/>
  <c r="P10" i="2"/>
  <c r="Q10" i="2"/>
  <c r="R10" i="2"/>
  <c r="S10" i="2"/>
  <c r="AF10" i="2"/>
  <c r="AG10" i="2"/>
  <c r="AH10" i="2"/>
  <c r="AI10" i="2"/>
  <c r="AJ10" i="2"/>
  <c r="AK10" i="2"/>
  <c r="BP10" i="2"/>
  <c r="BQ10" i="2"/>
  <c r="BR10" i="2"/>
  <c r="BS10" i="2"/>
  <c r="BT10" i="2"/>
  <c r="BU10" i="2"/>
  <c r="CZ10" i="2"/>
  <c r="DA10" i="2"/>
  <c r="DB10" i="2"/>
  <c r="DC10" i="2"/>
  <c r="DD10" i="2"/>
  <c r="DE10" i="2"/>
  <c r="O11" i="2"/>
  <c r="P11" i="2"/>
  <c r="Q11" i="2"/>
  <c r="R11" i="2"/>
  <c r="S11" i="2"/>
  <c r="AF11" i="2"/>
  <c r="AG11" i="2"/>
  <c r="AH11" i="2"/>
  <c r="AI11" i="2"/>
  <c r="AJ11" i="2"/>
  <c r="AK11" i="2"/>
  <c r="BP11" i="2"/>
  <c r="BQ11" i="2"/>
  <c r="BR11" i="2"/>
  <c r="BS11" i="2"/>
  <c r="BT11" i="2"/>
  <c r="BU11" i="2"/>
  <c r="CZ11" i="2"/>
  <c r="DA11" i="2"/>
  <c r="DB11" i="2"/>
  <c r="DC11" i="2"/>
  <c r="DD11" i="2"/>
  <c r="DE11" i="2"/>
  <c r="O12" i="2"/>
  <c r="P12" i="2"/>
  <c r="Q12" i="2"/>
  <c r="R12" i="2"/>
  <c r="S12" i="2"/>
  <c r="AF12" i="2"/>
  <c r="AG12" i="2"/>
  <c r="AH12" i="2"/>
  <c r="AI12" i="2"/>
  <c r="AJ12" i="2"/>
  <c r="AK12" i="2"/>
  <c r="BP12" i="2"/>
  <c r="BQ12" i="2"/>
  <c r="BR12" i="2"/>
  <c r="BS12" i="2"/>
  <c r="BT12" i="2"/>
  <c r="BU12" i="2"/>
  <c r="CZ12" i="2"/>
  <c r="DA12" i="2"/>
  <c r="DB12" i="2"/>
  <c r="DC12" i="2"/>
  <c r="DD12" i="2"/>
  <c r="DE12" i="2"/>
  <c r="O13" i="2"/>
  <c r="P13" i="2"/>
  <c r="Q13" i="2"/>
  <c r="R13" i="2"/>
  <c r="S13" i="2"/>
  <c r="AF13" i="2"/>
  <c r="AG13" i="2"/>
  <c r="AH13" i="2"/>
  <c r="AI13" i="2"/>
  <c r="AJ13" i="2"/>
  <c r="AK13" i="2"/>
  <c r="BP13" i="2"/>
  <c r="BQ13" i="2"/>
  <c r="BR13" i="2"/>
  <c r="BS13" i="2"/>
  <c r="BT13" i="2"/>
  <c r="BU13" i="2"/>
  <c r="CZ13" i="2"/>
  <c r="DA13" i="2"/>
  <c r="DB13" i="2"/>
  <c r="DC13" i="2"/>
  <c r="DD13" i="2"/>
  <c r="DE13" i="2"/>
  <c r="O14" i="2"/>
  <c r="P14" i="2"/>
  <c r="Q14" i="2"/>
  <c r="R14" i="2"/>
  <c r="S14" i="2"/>
  <c r="AF14" i="2"/>
  <c r="AG14" i="2"/>
  <c r="AH14" i="2"/>
  <c r="AI14" i="2"/>
  <c r="AJ14" i="2"/>
  <c r="AK14" i="2"/>
  <c r="BP14" i="2"/>
  <c r="BQ14" i="2"/>
  <c r="BR14" i="2"/>
  <c r="BS14" i="2"/>
  <c r="BT14" i="2"/>
  <c r="BU14" i="2"/>
  <c r="CZ14" i="2"/>
  <c r="DA14" i="2"/>
  <c r="DB14" i="2"/>
  <c r="DC14" i="2"/>
  <c r="DD14" i="2"/>
  <c r="DE14" i="2"/>
  <c r="O15" i="2"/>
  <c r="P15" i="2"/>
  <c r="Q15" i="2"/>
  <c r="R15" i="2"/>
  <c r="S15" i="2"/>
  <c r="AF15" i="2"/>
  <c r="AG15" i="2"/>
  <c r="AH15" i="2"/>
  <c r="AI15" i="2"/>
  <c r="AJ15" i="2"/>
  <c r="AK15" i="2"/>
  <c r="BP15" i="2"/>
  <c r="BQ15" i="2"/>
  <c r="BR15" i="2"/>
  <c r="BS15" i="2"/>
  <c r="BT15" i="2"/>
  <c r="BU15" i="2"/>
  <c r="CZ15" i="2"/>
  <c r="DA15" i="2"/>
  <c r="DB15" i="2"/>
  <c r="DC15" i="2"/>
  <c r="DD15" i="2"/>
  <c r="DE15" i="2"/>
  <c r="O16" i="2"/>
  <c r="P16" i="2"/>
  <c r="Q16" i="2"/>
  <c r="R16" i="2"/>
  <c r="S16" i="2"/>
  <c r="AF16" i="2"/>
  <c r="AG16" i="2"/>
  <c r="AH16" i="2"/>
  <c r="AI16" i="2"/>
  <c r="AJ16" i="2"/>
  <c r="AK16" i="2"/>
  <c r="BP16" i="2"/>
  <c r="BQ16" i="2"/>
  <c r="BR16" i="2"/>
  <c r="BS16" i="2"/>
  <c r="BT16" i="2"/>
  <c r="BU16" i="2"/>
  <c r="CZ16" i="2"/>
  <c r="DA16" i="2"/>
  <c r="DB16" i="2"/>
  <c r="DC16" i="2"/>
  <c r="DD16" i="2"/>
  <c r="DE16" i="2"/>
  <c r="O17" i="2"/>
  <c r="P17" i="2"/>
  <c r="Q17" i="2"/>
  <c r="R17" i="2"/>
  <c r="S17" i="2"/>
  <c r="AF17" i="2"/>
  <c r="AG17" i="2"/>
  <c r="AH17" i="2"/>
  <c r="AI17" i="2"/>
  <c r="AJ17" i="2"/>
  <c r="AK17" i="2"/>
  <c r="BP17" i="2"/>
  <c r="BQ17" i="2"/>
  <c r="BR17" i="2"/>
  <c r="BS17" i="2"/>
  <c r="BT17" i="2"/>
  <c r="BU17" i="2"/>
  <c r="CZ17" i="2"/>
  <c r="DA17" i="2"/>
  <c r="DB17" i="2"/>
  <c r="DC17" i="2"/>
  <c r="DD17" i="2"/>
  <c r="DE17" i="2"/>
  <c r="O18" i="2"/>
  <c r="P18" i="2"/>
  <c r="Q18" i="2"/>
  <c r="R18" i="2"/>
  <c r="S18" i="2"/>
  <c r="AF18" i="2"/>
  <c r="AG18" i="2"/>
  <c r="AH18" i="2"/>
  <c r="AI18" i="2"/>
  <c r="AJ18" i="2"/>
  <c r="AK18" i="2"/>
  <c r="BP18" i="2"/>
  <c r="BQ18" i="2"/>
  <c r="BR18" i="2"/>
  <c r="BS18" i="2"/>
  <c r="BT18" i="2"/>
  <c r="BU18" i="2"/>
  <c r="CZ18" i="2"/>
  <c r="DA18" i="2"/>
  <c r="DB18" i="2"/>
  <c r="DC18" i="2"/>
  <c r="DD18" i="2"/>
  <c r="DE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CZ19" i="2"/>
  <c r="DA19" i="2"/>
  <c r="DB19" i="2"/>
  <c r="DC19" i="2"/>
  <c r="DD19" i="2"/>
  <c r="DE19" i="2"/>
  <c r="O20" i="2"/>
  <c r="P20" i="2"/>
  <c r="Q20" i="2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CZ20" i="2"/>
  <c r="DA20" i="2"/>
  <c r="DB20" i="2"/>
  <c r="DC20" i="2"/>
  <c r="DD20" i="2"/>
  <c r="DE20" i="2"/>
  <c r="O21" i="2"/>
  <c r="P21" i="2"/>
  <c r="Q21" i="2"/>
  <c r="R21" i="2"/>
  <c r="S21" i="2"/>
  <c r="AF21" i="2"/>
  <c r="AG21" i="2"/>
  <c r="AH21" i="2"/>
  <c r="AI21" i="2"/>
  <c r="AJ21" i="2"/>
  <c r="AK21" i="2"/>
  <c r="BP21" i="2"/>
  <c r="BQ21" i="2"/>
  <c r="BR21" i="2"/>
  <c r="BS21" i="2"/>
  <c r="BT21" i="2"/>
  <c r="BU21" i="2"/>
  <c r="CZ21" i="2"/>
  <c r="DA21" i="2"/>
  <c r="DB21" i="2"/>
  <c r="DC21" i="2"/>
  <c r="DD21" i="2"/>
  <c r="DE21" i="2"/>
  <c r="O22" i="2"/>
  <c r="P22" i="2"/>
  <c r="Q22" i="2"/>
  <c r="R22" i="2"/>
  <c r="S22" i="2"/>
  <c r="AF22" i="2"/>
  <c r="AG22" i="2"/>
  <c r="AH22" i="2"/>
  <c r="AI22" i="2"/>
  <c r="AJ22" i="2"/>
  <c r="AK22" i="2"/>
  <c r="BP22" i="2"/>
  <c r="BQ22" i="2"/>
  <c r="BR22" i="2"/>
  <c r="BS22" i="2"/>
  <c r="BT22" i="2"/>
  <c r="BU22" i="2"/>
  <c r="CZ22" i="2"/>
  <c r="DA22" i="2"/>
  <c r="DB22" i="2"/>
  <c r="DC22" i="2"/>
  <c r="DD22" i="2"/>
  <c r="DE22" i="2"/>
  <c r="O23" i="2"/>
  <c r="P23" i="2"/>
  <c r="Q23" i="2"/>
  <c r="R23" i="2"/>
  <c r="S23" i="2"/>
  <c r="AF23" i="2"/>
  <c r="AG23" i="2"/>
  <c r="AH23" i="2"/>
  <c r="AI23" i="2"/>
  <c r="AJ23" i="2"/>
  <c r="AK23" i="2"/>
  <c r="BP23" i="2"/>
  <c r="BQ23" i="2"/>
  <c r="BR23" i="2"/>
  <c r="BS23" i="2"/>
  <c r="BT23" i="2"/>
  <c r="BU23" i="2"/>
  <c r="CZ23" i="2"/>
  <c r="DA23" i="2"/>
  <c r="DB23" i="2"/>
  <c r="DC23" i="2"/>
  <c r="DD23" i="2"/>
  <c r="DE23" i="2"/>
  <c r="O24" i="2"/>
  <c r="P24" i="2"/>
  <c r="Q24" i="2"/>
  <c r="R24" i="2"/>
  <c r="S24" i="2"/>
  <c r="AF24" i="2"/>
  <c r="AG24" i="2"/>
  <c r="AH24" i="2"/>
  <c r="AI24" i="2"/>
  <c r="AJ24" i="2"/>
  <c r="AK24" i="2"/>
  <c r="BP24" i="2"/>
  <c r="BQ24" i="2"/>
  <c r="BR24" i="2"/>
  <c r="BS24" i="2"/>
  <c r="BT24" i="2"/>
  <c r="BU24" i="2"/>
  <c r="CZ24" i="2"/>
  <c r="DA24" i="2"/>
  <c r="DB24" i="2"/>
  <c r="DC24" i="2"/>
  <c r="DD24" i="2"/>
  <c r="DE24" i="2"/>
  <c r="O25" i="2"/>
  <c r="P25" i="2"/>
  <c r="Q25" i="2"/>
  <c r="R25" i="2"/>
  <c r="S25" i="2"/>
  <c r="AF25" i="2"/>
  <c r="AG25" i="2"/>
  <c r="AH25" i="2"/>
  <c r="AI25" i="2"/>
  <c r="AJ25" i="2"/>
  <c r="AK25" i="2"/>
  <c r="BP25" i="2"/>
  <c r="BQ25" i="2"/>
  <c r="BR25" i="2"/>
  <c r="BS25" i="2"/>
  <c r="BT25" i="2"/>
  <c r="BU25" i="2"/>
  <c r="CZ25" i="2"/>
  <c r="DA25" i="2"/>
  <c r="DB25" i="2"/>
  <c r="DC25" i="2"/>
  <c r="DD25" i="2"/>
  <c r="DE25" i="2"/>
  <c r="O26" i="2"/>
  <c r="P26" i="2"/>
  <c r="Q26" i="2"/>
  <c r="R26" i="2"/>
  <c r="S26" i="2"/>
  <c r="AF26" i="2"/>
  <c r="AG26" i="2"/>
  <c r="AH26" i="2"/>
  <c r="AI26" i="2"/>
  <c r="AJ26" i="2"/>
  <c r="AK26" i="2"/>
  <c r="BP26" i="2"/>
  <c r="BQ26" i="2"/>
  <c r="BR26" i="2"/>
  <c r="BS26" i="2"/>
  <c r="BT26" i="2"/>
  <c r="BU26" i="2"/>
  <c r="CZ26" i="2"/>
  <c r="DA26" i="2"/>
  <c r="DB26" i="2"/>
  <c r="DC26" i="2"/>
  <c r="DD26" i="2"/>
  <c r="DE26" i="2"/>
  <c r="O27" i="2"/>
  <c r="P27" i="2"/>
  <c r="Q27" i="2"/>
  <c r="R27" i="2"/>
  <c r="S27" i="2"/>
  <c r="AF27" i="2"/>
  <c r="AG27" i="2"/>
  <c r="AH27" i="2"/>
  <c r="AI27" i="2"/>
  <c r="AJ27" i="2"/>
  <c r="AK27" i="2"/>
  <c r="BP27" i="2"/>
  <c r="BQ27" i="2"/>
  <c r="BR27" i="2"/>
  <c r="BS27" i="2"/>
  <c r="BT27" i="2"/>
  <c r="BU27" i="2"/>
  <c r="CZ27" i="2"/>
  <c r="DA27" i="2"/>
  <c r="DB27" i="2"/>
  <c r="DC27" i="2"/>
  <c r="DD27" i="2"/>
  <c r="DE27" i="2"/>
  <c r="O28" i="2"/>
  <c r="P28" i="2"/>
  <c r="Q28" i="2"/>
  <c r="R28" i="2"/>
  <c r="S28" i="2"/>
  <c r="AF28" i="2"/>
  <c r="AG28" i="2"/>
  <c r="AH28" i="2"/>
  <c r="AI28" i="2"/>
  <c r="AJ28" i="2"/>
  <c r="AK28" i="2"/>
  <c r="BP28" i="2"/>
  <c r="BQ28" i="2"/>
  <c r="BR28" i="2"/>
  <c r="BS28" i="2"/>
  <c r="BT28" i="2"/>
  <c r="BU28" i="2"/>
  <c r="CZ28" i="2"/>
  <c r="DA28" i="2"/>
  <c r="DB28" i="2"/>
  <c r="DC28" i="2"/>
  <c r="DD28" i="2"/>
  <c r="DE28" i="2"/>
  <c r="O29" i="2"/>
  <c r="P29" i="2"/>
  <c r="Q29" i="2"/>
  <c r="R29" i="2"/>
  <c r="S29" i="2"/>
  <c r="AF29" i="2"/>
  <c r="AG29" i="2"/>
  <c r="AH29" i="2"/>
  <c r="AI29" i="2"/>
  <c r="AJ29" i="2"/>
  <c r="AK29" i="2"/>
  <c r="BP29" i="2"/>
  <c r="BQ29" i="2"/>
  <c r="BR29" i="2"/>
  <c r="BS29" i="2"/>
  <c r="BT29" i="2"/>
  <c r="BU29" i="2"/>
  <c r="CZ29" i="2"/>
  <c r="DA29" i="2"/>
  <c r="DB29" i="2"/>
  <c r="DC29" i="2"/>
  <c r="DD29" i="2"/>
  <c r="DE29" i="2"/>
  <c r="O30" i="2"/>
  <c r="P30" i="2"/>
  <c r="Q30" i="2"/>
  <c r="R30" i="2"/>
  <c r="S30" i="2"/>
  <c r="AF30" i="2"/>
  <c r="AG30" i="2"/>
  <c r="AH30" i="2"/>
  <c r="AI30" i="2"/>
  <c r="AJ30" i="2"/>
  <c r="AK30" i="2"/>
  <c r="BP30" i="2"/>
  <c r="BQ30" i="2"/>
  <c r="BR30" i="2"/>
  <c r="BS30" i="2"/>
  <c r="BT30" i="2"/>
  <c r="BU30" i="2"/>
  <c r="CZ30" i="2"/>
  <c r="DA30" i="2"/>
  <c r="DB30" i="2"/>
  <c r="DC30" i="2"/>
  <c r="DD30" i="2"/>
  <c r="DE30" i="2"/>
  <c r="O31" i="2"/>
  <c r="P31" i="2"/>
  <c r="Q31" i="2"/>
  <c r="R31" i="2"/>
  <c r="S31" i="2"/>
  <c r="AF31" i="2"/>
  <c r="AG31" i="2"/>
  <c r="AH31" i="2"/>
  <c r="AI31" i="2"/>
  <c r="AJ31" i="2"/>
  <c r="AK31" i="2"/>
  <c r="BP31" i="2"/>
  <c r="BQ31" i="2"/>
  <c r="BR31" i="2"/>
  <c r="BS31" i="2"/>
  <c r="BT31" i="2"/>
  <c r="BU31" i="2"/>
  <c r="CZ31" i="2"/>
  <c r="DA31" i="2"/>
  <c r="DB31" i="2"/>
  <c r="DC31" i="2"/>
  <c r="DD31" i="2"/>
  <c r="DE31" i="2"/>
  <c r="O32" i="2"/>
  <c r="P32" i="2"/>
  <c r="Q32" i="2"/>
  <c r="R32" i="2"/>
  <c r="S32" i="2"/>
  <c r="AF32" i="2"/>
  <c r="AG32" i="2"/>
  <c r="AH32" i="2"/>
  <c r="AI32" i="2"/>
  <c r="AJ32" i="2"/>
  <c r="AK32" i="2"/>
  <c r="BP32" i="2"/>
  <c r="BQ32" i="2"/>
  <c r="BR32" i="2"/>
  <c r="BS32" i="2"/>
  <c r="BT32" i="2"/>
  <c r="BU32" i="2"/>
  <c r="CZ32" i="2"/>
  <c r="DA32" i="2"/>
  <c r="DB32" i="2"/>
  <c r="DC32" i="2"/>
  <c r="DD32" i="2"/>
  <c r="DE32" i="2"/>
  <c r="O33" i="2"/>
  <c r="P33" i="2"/>
  <c r="Q33" i="2"/>
  <c r="R33" i="2"/>
  <c r="S33" i="2"/>
  <c r="AF33" i="2"/>
  <c r="AG33" i="2"/>
  <c r="AH33" i="2"/>
  <c r="AI33" i="2"/>
  <c r="AJ33" i="2"/>
  <c r="AK33" i="2"/>
  <c r="BP33" i="2"/>
  <c r="BQ33" i="2"/>
  <c r="BR33" i="2"/>
  <c r="BS33" i="2"/>
  <c r="BT33" i="2"/>
  <c r="BU33" i="2"/>
  <c r="CZ33" i="2"/>
  <c r="DA33" i="2"/>
  <c r="DB33" i="2"/>
  <c r="DC33" i="2"/>
  <c r="DD33" i="2"/>
  <c r="DE33" i="2"/>
  <c r="O34" i="2"/>
  <c r="P34" i="2"/>
  <c r="Q34" i="2"/>
  <c r="R34" i="2"/>
  <c r="S34" i="2"/>
  <c r="AF34" i="2"/>
  <c r="AG34" i="2"/>
  <c r="AH34" i="2"/>
  <c r="AI34" i="2"/>
  <c r="AJ34" i="2"/>
  <c r="AK34" i="2"/>
  <c r="BP34" i="2"/>
  <c r="BQ34" i="2"/>
  <c r="BR34" i="2"/>
  <c r="BS34" i="2"/>
  <c r="BT34" i="2"/>
  <c r="BU34" i="2"/>
  <c r="CZ34" i="2"/>
  <c r="DA34" i="2"/>
  <c r="DB34" i="2"/>
  <c r="DC34" i="2"/>
  <c r="DD34" i="2"/>
  <c r="DE34" i="2"/>
  <c r="O35" i="2"/>
  <c r="P35" i="2"/>
  <c r="Q35" i="2"/>
  <c r="R35" i="2"/>
  <c r="S35" i="2"/>
  <c r="AF35" i="2"/>
  <c r="AG35" i="2"/>
  <c r="AH35" i="2"/>
  <c r="AI35" i="2"/>
  <c r="AJ35" i="2"/>
  <c r="AK35" i="2"/>
  <c r="BP35" i="2"/>
  <c r="BQ35" i="2"/>
  <c r="BR35" i="2"/>
  <c r="BS35" i="2"/>
  <c r="BT35" i="2"/>
  <c r="BU35" i="2"/>
  <c r="CZ35" i="2"/>
  <c r="DA35" i="2"/>
  <c r="DB35" i="2"/>
  <c r="DC35" i="2"/>
  <c r="DD35" i="2"/>
  <c r="DE35" i="2"/>
  <c r="O36" i="2"/>
  <c r="P36" i="2"/>
  <c r="Q36" i="2"/>
  <c r="R36" i="2"/>
  <c r="S36" i="2"/>
  <c r="AF36" i="2"/>
  <c r="AG36" i="2"/>
  <c r="AH36" i="2"/>
  <c r="AI36" i="2"/>
  <c r="AJ36" i="2"/>
  <c r="AK36" i="2"/>
  <c r="BP36" i="2"/>
  <c r="BQ36" i="2"/>
  <c r="BR36" i="2"/>
  <c r="BS36" i="2"/>
  <c r="BT36" i="2"/>
  <c r="BU36" i="2"/>
  <c r="CZ36" i="2"/>
  <c r="DA36" i="2"/>
  <c r="DB36" i="2"/>
  <c r="DC36" i="2"/>
  <c r="DD36" i="2"/>
  <c r="DE36" i="2"/>
  <c r="O37" i="2"/>
  <c r="P37" i="2"/>
  <c r="Q37" i="2"/>
  <c r="R37" i="2"/>
  <c r="S37" i="2"/>
  <c r="AF37" i="2"/>
  <c r="AG37" i="2"/>
  <c r="AH37" i="2"/>
  <c r="AI37" i="2"/>
  <c r="AJ37" i="2"/>
  <c r="AK37" i="2"/>
  <c r="BP37" i="2"/>
  <c r="BQ37" i="2"/>
  <c r="BR37" i="2"/>
  <c r="BS37" i="2"/>
  <c r="BT37" i="2"/>
  <c r="BU37" i="2"/>
  <c r="CZ37" i="2"/>
  <c r="DA37" i="2"/>
  <c r="DB37" i="2"/>
  <c r="DC37" i="2"/>
  <c r="DD37" i="2"/>
  <c r="DE37" i="2"/>
  <c r="O38" i="2"/>
  <c r="P38" i="2"/>
  <c r="Q38" i="2"/>
  <c r="R38" i="2"/>
  <c r="S38" i="2"/>
  <c r="AF38" i="2"/>
  <c r="AG38" i="2"/>
  <c r="AH38" i="2"/>
  <c r="AI38" i="2"/>
  <c r="AJ38" i="2"/>
  <c r="AK38" i="2"/>
  <c r="BP38" i="2"/>
  <c r="BQ38" i="2"/>
  <c r="BR38" i="2"/>
  <c r="BS38" i="2"/>
  <c r="BT38" i="2"/>
  <c r="BU38" i="2"/>
  <c r="CZ38" i="2"/>
  <c r="DA38" i="2"/>
  <c r="DB38" i="2"/>
  <c r="DC38" i="2"/>
  <c r="DD38" i="2"/>
  <c r="DE38" i="2"/>
  <c r="O39" i="2"/>
  <c r="P39" i="2"/>
  <c r="Q39" i="2"/>
  <c r="R39" i="2"/>
  <c r="S39" i="2"/>
  <c r="AF39" i="2"/>
  <c r="AG39" i="2"/>
  <c r="AH39" i="2"/>
  <c r="AI39" i="2"/>
  <c r="AJ39" i="2"/>
  <c r="AK39" i="2"/>
  <c r="BP39" i="2"/>
  <c r="BQ39" i="2"/>
  <c r="BR39" i="2"/>
  <c r="BS39" i="2"/>
  <c r="BT39" i="2"/>
  <c r="BU39" i="2"/>
  <c r="CZ39" i="2"/>
  <c r="DA39" i="2"/>
  <c r="DB39" i="2"/>
  <c r="DC39" i="2"/>
  <c r="DD39" i="2"/>
  <c r="DE39" i="2"/>
  <c r="O40" i="2"/>
  <c r="P40" i="2"/>
  <c r="Q40" i="2"/>
  <c r="R40" i="2"/>
  <c r="S40" i="2"/>
  <c r="AF40" i="2"/>
  <c r="AG40" i="2"/>
  <c r="AH40" i="2"/>
  <c r="AI40" i="2"/>
  <c r="AJ40" i="2"/>
  <c r="AK40" i="2"/>
  <c r="BP40" i="2"/>
  <c r="BQ40" i="2"/>
  <c r="BR40" i="2"/>
  <c r="BS40" i="2"/>
  <c r="BT40" i="2"/>
  <c r="BU40" i="2"/>
  <c r="CZ40" i="2"/>
  <c r="DA40" i="2"/>
  <c r="DB40" i="2"/>
  <c r="DC40" i="2"/>
  <c r="DD40" i="2"/>
  <c r="DE40" i="2"/>
  <c r="O41" i="2"/>
  <c r="P41" i="2"/>
  <c r="Q41" i="2"/>
  <c r="R41" i="2"/>
  <c r="S41" i="2"/>
  <c r="AF41" i="2"/>
  <c r="AG41" i="2"/>
  <c r="AH41" i="2"/>
  <c r="AI41" i="2"/>
  <c r="AJ41" i="2"/>
  <c r="AK41" i="2"/>
  <c r="BP41" i="2"/>
  <c r="BQ41" i="2"/>
  <c r="BR41" i="2"/>
  <c r="BS41" i="2"/>
  <c r="BT41" i="2"/>
  <c r="BU41" i="2"/>
  <c r="CZ41" i="2"/>
  <c r="DA41" i="2"/>
  <c r="DB41" i="2"/>
  <c r="DC41" i="2"/>
  <c r="DD41" i="2"/>
  <c r="DE41" i="2"/>
  <c r="O42" i="2"/>
  <c r="P42" i="2"/>
  <c r="Q42" i="2"/>
  <c r="R42" i="2"/>
  <c r="S42" i="2"/>
  <c r="AF42" i="2"/>
  <c r="AG42" i="2"/>
  <c r="AH42" i="2"/>
  <c r="AI42" i="2"/>
  <c r="AJ42" i="2"/>
  <c r="AK42" i="2"/>
  <c r="BP42" i="2"/>
  <c r="BQ42" i="2"/>
  <c r="BR42" i="2"/>
  <c r="BS42" i="2"/>
  <c r="BT42" i="2"/>
  <c r="BU42" i="2"/>
  <c r="CZ42" i="2"/>
  <c r="DA42" i="2"/>
  <c r="DB42" i="2"/>
  <c r="DC42" i="2"/>
  <c r="DD42" i="2"/>
  <c r="DE42" i="2"/>
  <c r="O43" i="2"/>
  <c r="P43" i="2"/>
  <c r="Q43" i="2"/>
  <c r="R43" i="2"/>
  <c r="S43" i="2"/>
  <c r="AF43" i="2"/>
  <c r="AG43" i="2"/>
  <c r="AH43" i="2"/>
  <c r="AI43" i="2"/>
  <c r="AJ43" i="2"/>
  <c r="AK43" i="2"/>
  <c r="BP43" i="2"/>
  <c r="BQ43" i="2"/>
  <c r="BR43" i="2"/>
  <c r="BS43" i="2"/>
  <c r="BT43" i="2"/>
  <c r="BU43" i="2"/>
  <c r="CZ43" i="2"/>
  <c r="DA43" i="2"/>
  <c r="DB43" i="2"/>
  <c r="DC43" i="2"/>
  <c r="DD43" i="2"/>
  <c r="DE43" i="2"/>
  <c r="O44" i="2"/>
  <c r="P44" i="2"/>
  <c r="Q44" i="2"/>
  <c r="R44" i="2"/>
  <c r="S44" i="2"/>
  <c r="AF44" i="2"/>
  <c r="AG44" i="2"/>
  <c r="AH44" i="2"/>
  <c r="AI44" i="2"/>
  <c r="AJ44" i="2"/>
  <c r="AK44" i="2"/>
  <c r="BP44" i="2"/>
  <c r="BQ44" i="2"/>
  <c r="BR44" i="2"/>
  <c r="BS44" i="2"/>
  <c r="BT44" i="2"/>
  <c r="BU44" i="2"/>
  <c r="CZ44" i="2"/>
  <c r="DA44" i="2"/>
  <c r="DB44" i="2"/>
  <c r="DC44" i="2"/>
  <c r="DD44" i="2"/>
  <c r="DE44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N4" i="3"/>
  <c r="O4" i="3"/>
  <c r="P4" i="3"/>
  <c r="Q4" i="3"/>
  <c r="R4" i="3"/>
  <c r="S4" i="3"/>
  <c r="AF4" i="3"/>
  <c r="AG4" i="3"/>
  <c r="AH4" i="3"/>
  <c r="AI4" i="3"/>
  <c r="AJ4" i="3"/>
  <c r="AK4" i="3"/>
  <c r="BP4" i="3"/>
  <c r="BQ4" i="3"/>
  <c r="BR4" i="3"/>
  <c r="BS4" i="3"/>
  <c r="BT4" i="3"/>
  <c r="BU4" i="3"/>
  <c r="DA4" i="3"/>
  <c r="DB4" i="3"/>
  <c r="DC4" i="3"/>
  <c r="DD4" i="3"/>
  <c r="DE4" i="3"/>
  <c r="N5" i="3"/>
  <c r="O5" i="3"/>
  <c r="P5" i="3"/>
  <c r="Q5" i="3"/>
  <c r="R5" i="3"/>
  <c r="S5" i="3"/>
  <c r="AF5" i="3"/>
  <c r="AG5" i="3"/>
  <c r="AH5" i="3"/>
  <c r="AI5" i="3"/>
  <c r="AJ5" i="3"/>
  <c r="AK5" i="3"/>
  <c r="BP5" i="3"/>
  <c r="BQ5" i="3"/>
  <c r="BR5" i="3"/>
  <c r="BS5" i="3"/>
  <c r="BT5" i="3"/>
  <c r="BU5" i="3"/>
  <c r="CZ5" i="3"/>
  <c r="DA5" i="3"/>
  <c r="DB5" i="3"/>
  <c r="DC5" i="3"/>
  <c r="DD5" i="3"/>
  <c r="DE5" i="3"/>
  <c r="N6" i="3"/>
  <c r="O6" i="3"/>
  <c r="P6" i="3"/>
  <c r="Q6" i="3"/>
  <c r="R6" i="3"/>
  <c r="S6" i="3"/>
  <c r="AF6" i="3"/>
  <c r="AG6" i="3"/>
  <c r="AH6" i="3"/>
  <c r="AI6" i="3"/>
  <c r="AJ6" i="3"/>
  <c r="AK6" i="3"/>
  <c r="BP6" i="3"/>
  <c r="BQ6" i="3"/>
  <c r="BR6" i="3"/>
  <c r="BS6" i="3"/>
  <c r="BT6" i="3"/>
  <c r="BU6" i="3"/>
  <c r="CZ6" i="3"/>
  <c r="DA6" i="3"/>
  <c r="DB6" i="3"/>
  <c r="DC6" i="3"/>
  <c r="DD6" i="3"/>
  <c r="DE6" i="3"/>
  <c r="N7" i="3"/>
  <c r="O7" i="3"/>
  <c r="P7" i="3"/>
  <c r="Q7" i="3"/>
  <c r="R7" i="3"/>
  <c r="S7" i="3"/>
  <c r="AF7" i="3"/>
  <c r="AG7" i="3"/>
  <c r="AH7" i="3"/>
  <c r="AI7" i="3"/>
  <c r="AJ7" i="3"/>
  <c r="AK7" i="3"/>
  <c r="BP7" i="3"/>
  <c r="BQ7" i="3"/>
  <c r="BR7" i="3"/>
  <c r="BS7" i="3"/>
  <c r="BT7" i="3"/>
  <c r="BU7" i="3"/>
  <c r="CZ7" i="3"/>
  <c r="DA7" i="3"/>
  <c r="DB7" i="3"/>
  <c r="DC7" i="3"/>
  <c r="DD7" i="3"/>
  <c r="DE7" i="3"/>
  <c r="N8" i="3"/>
  <c r="O8" i="3"/>
  <c r="P8" i="3"/>
  <c r="Q8" i="3"/>
  <c r="R8" i="3"/>
  <c r="S8" i="3"/>
  <c r="AF8" i="3"/>
  <c r="AG8" i="3"/>
  <c r="AH8" i="3"/>
  <c r="AI8" i="3"/>
  <c r="AJ8" i="3"/>
  <c r="AK8" i="3"/>
  <c r="BP8" i="3"/>
  <c r="BQ8" i="3"/>
  <c r="BR8" i="3"/>
  <c r="BS8" i="3"/>
  <c r="BT8" i="3"/>
  <c r="BU8" i="3"/>
  <c r="CZ8" i="3"/>
  <c r="DA8" i="3"/>
  <c r="DB8" i="3"/>
  <c r="DC8" i="3"/>
  <c r="DD8" i="3"/>
  <c r="DE8" i="3"/>
  <c r="N9" i="3"/>
  <c r="O9" i="3"/>
  <c r="P9" i="3"/>
  <c r="Q9" i="3"/>
  <c r="R9" i="3"/>
  <c r="S9" i="3"/>
  <c r="AF9" i="3"/>
  <c r="AG9" i="3"/>
  <c r="AH9" i="3"/>
  <c r="AI9" i="3"/>
  <c r="AJ9" i="3"/>
  <c r="AK9" i="3"/>
  <c r="BP9" i="3"/>
  <c r="BQ9" i="3"/>
  <c r="BR9" i="3"/>
  <c r="BS9" i="3"/>
  <c r="BT9" i="3"/>
  <c r="BU9" i="3"/>
  <c r="CZ9" i="3"/>
  <c r="DA9" i="3"/>
  <c r="DB9" i="3"/>
  <c r="DC9" i="3"/>
  <c r="DD9" i="3"/>
  <c r="DE9" i="3"/>
  <c r="N10" i="3"/>
  <c r="O10" i="3"/>
  <c r="P10" i="3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CZ10" i="3"/>
  <c r="DA10" i="3"/>
  <c r="DB10" i="3"/>
  <c r="DC10" i="3"/>
  <c r="DD10" i="3"/>
  <c r="DE10" i="3"/>
  <c r="N11" i="3"/>
  <c r="O11" i="3"/>
  <c r="P11" i="3"/>
  <c r="Q11" i="3"/>
  <c r="R11" i="3"/>
  <c r="S11" i="3"/>
  <c r="AF11" i="3"/>
  <c r="AG11" i="3"/>
  <c r="AH11" i="3"/>
  <c r="AI11" i="3"/>
  <c r="AJ11" i="3"/>
  <c r="AK11" i="3"/>
  <c r="BP11" i="3"/>
  <c r="BQ11" i="3"/>
  <c r="BR11" i="3"/>
  <c r="BS11" i="3"/>
  <c r="BT11" i="3"/>
  <c r="BU11" i="3"/>
  <c r="CZ11" i="3"/>
  <c r="DA11" i="3"/>
  <c r="DB11" i="3"/>
  <c r="DC11" i="3"/>
  <c r="DD11" i="3"/>
  <c r="DE11" i="3"/>
  <c r="N12" i="3"/>
  <c r="O12" i="3"/>
  <c r="P12" i="3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CZ12" i="3"/>
  <c r="DA12" i="3"/>
  <c r="DB12" i="3"/>
  <c r="DC12" i="3"/>
  <c r="DD12" i="3"/>
  <c r="DE12" i="3"/>
  <c r="N13" i="3"/>
  <c r="O13" i="3"/>
  <c r="P13" i="3"/>
  <c r="Q13" i="3"/>
  <c r="R13" i="3"/>
  <c r="S13" i="3"/>
  <c r="AF13" i="3"/>
  <c r="AG13" i="3"/>
  <c r="AH13" i="3"/>
  <c r="AI13" i="3"/>
  <c r="AJ13" i="3"/>
  <c r="AK13" i="3"/>
  <c r="BP13" i="3"/>
  <c r="BQ13" i="3"/>
  <c r="BR13" i="3"/>
  <c r="BS13" i="3"/>
  <c r="BT13" i="3"/>
  <c r="BU13" i="3"/>
  <c r="CZ13" i="3"/>
  <c r="DA13" i="3"/>
  <c r="DB13" i="3"/>
  <c r="DC13" i="3"/>
  <c r="DD13" i="3"/>
  <c r="DE13" i="3"/>
  <c r="N14" i="3"/>
  <c r="O14" i="3"/>
  <c r="P14" i="3"/>
  <c r="Q14" i="3"/>
  <c r="R14" i="3"/>
  <c r="S14" i="3"/>
  <c r="AF14" i="3"/>
  <c r="AG14" i="3"/>
  <c r="AH14" i="3"/>
  <c r="AI14" i="3"/>
  <c r="AJ14" i="3"/>
  <c r="AK14" i="3"/>
  <c r="BP14" i="3"/>
  <c r="BQ14" i="3"/>
  <c r="BR14" i="3"/>
  <c r="BS14" i="3"/>
  <c r="BT14" i="3"/>
  <c r="BU14" i="3"/>
  <c r="CZ14" i="3"/>
  <c r="DA14" i="3"/>
  <c r="DB14" i="3"/>
  <c r="DC14" i="3"/>
  <c r="DD14" i="3"/>
  <c r="DE14" i="3"/>
  <c r="N15" i="3"/>
  <c r="O15" i="3"/>
  <c r="P15" i="3"/>
  <c r="Q15" i="3"/>
  <c r="R15" i="3"/>
  <c r="S15" i="3"/>
  <c r="AF15" i="3"/>
  <c r="AG15" i="3"/>
  <c r="AH15" i="3"/>
  <c r="AI15" i="3"/>
  <c r="AJ15" i="3"/>
  <c r="AK15" i="3"/>
  <c r="BP15" i="3"/>
  <c r="BQ15" i="3"/>
  <c r="BR15" i="3"/>
  <c r="BS15" i="3"/>
  <c r="BT15" i="3"/>
  <c r="BU15" i="3"/>
  <c r="CZ15" i="3"/>
  <c r="DA15" i="3"/>
  <c r="DB15" i="3"/>
  <c r="DC15" i="3"/>
  <c r="DD15" i="3"/>
  <c r="DE15" i="3"/>
  <c r="N16" i="3"/>
  <c r="O16" i="3"/>
  <c r="P16" i="3"/>
  <c r="Q16" i="3"/>
  <c r="R16" i="3"/>
  <c r="S16" i="3"/>
  <c r="AF16" i="3"/>
  <c r="AG16" i="3"/>
  <c r="AH16" i="3"/>
  <c r="AI16" i="3"/>
  <c r="AJ16" i="3"/>
  <c r="AK16" i="3"/>
  <c r="BP16" i="3"/>
  <c r="BQ16" i="3"/>
  <c r="BR16" i="3"/>
  <c r="BS16" i="3"/>
  <c r="BT16" i="3"/>
  <c r="BU16" i="3"/>
  <c r="CZ16" i="3"/>
  <c r="DA16" i="3"/>
  <c r="DB16" i="3"/>
  <c r="DC16" i="3"/>
  <c r="DD16" i="3"/>
  <c r="DE16" i="3"/>
  <c r="N17" i="3"/>
  <c r="O17" i="3"/>
  <c r="P17" i="3"/>
  <c r="Q17" i="3"/>
  <c r="R17" i="3"/>
  <c r="S17" i="3"/>
  <c r="AF17" i="3"/>
  <c r="AG17" i="3"/>
  <c r="AH17" i="3"/>
  <c r="AI17" i="3"/>
  <c r="AJ17" i="3"/>
  <c r="AK17" i="3"/>
  <c r="BP17" i="3"/>
  <c r="BQ17" i="3"/>
  <c r="BR17" i="3"/>
  <c r="BS17" i="3"/>
  <c r="BT17" i="3"/>
  <c r="BU17" i="3"/>
  <c r="CZ17" i="3"/>
  <c r="DA17" i="3"/>
  <c r="DB17" i="3"/>
  <c r="DC17" i="3"/>
  <c r="DD17" i="3"/>
  <c r="DE17" i="3"/>
  <c r="N18" i="3"/>
  <c r="O18" i="3"/>
  <c r="P18" i="3"/>
  <c r="Q18" i="3"/>
  <c r="R18" i="3"/>
  <c r="S18" i="3"/>
  <c r="AF18" i="3"/>
  <c r="AG18" i="3"/>
  <c r="AH18" i="3"/>
  <c r="AI18" i="3"/>
  <c r="AJ18" i="3"/>
  <c r="AK18" i="3"/>
  <c r="BP18" i="3"/>
  <c r="BQ18" i="3"/>
  <c r="BR18" i="3"/>
  <c r="BS18" i="3"/>
  <c r="BT18" i="3"/>
  <c r="BU18" i="3"/>
  <c r="CZ18" i="3"/>
  <c r="DA18" i="3"/>
  <c r="DB18" i="3"/>
  <c r="DC18" i="3"/>
  <c r="DD18" i="3"/>
  <c r="DE18" i="3"/>
  <c r="N19" i="3"/>
  <c r="O19" i="3"/>
  <c r="P19" i="3"/>
  <c r="Q19" i="3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CZ19" i="3"/>
  <c r="DA19" i="3"/>
  <c r="DB19" i="3"/>
  <c r="DC19" i="3"/>
  <c r="DD19" i="3"/>
  <c r="DE19" i="3"/>
  <c r="N20" i="3"/>
  <c r="O20" i="3"/>
  <c r="P20" i="3"/>
  <c r="Q20" i="3"/>
  <c r="R20" i="3"/>
  <c r="S20" i="3"/>
  <c r="AF20" i="3"/>
  <c r="AG20" i="3"/>
  <c r="AH20" i="3"/>
  <c r="AI20" i="3"/>
  <c r="AJ20" i="3"/>
  <c r="AK20" i="3"/>
  <c r="BP20" i="3"/>
  <c r="BQ20" i="3"/>
  <c r="BR20" i="3"/>
  <c r="BS20" i="3"/>
  <c r="BT20" i="3"/>
  <c r="BU20" i="3"/>
  <c r="CZ20" i="3"/>
  <c r="DA20" i="3"/>
  <c r="DB20" i="3"/>
  <c r="DC20" i="3"/>
  <c r="DD20" i="3"/>
  <c r="DE20" i="3"/>
  <c r="N21" i="3"/>
  <c r="O21" i="3"/>
  <c r="P21" i="3"/>
  <c r="Q21" i="3"/>
  <c r="R21" i="3"/>
  <c r="S21" i="3"/>
  <c r="AF21" i="3"/>
  <c r="AG21" i="3"/>
  <c r="AH21" i="3"/>
  <c r="AI21" i="3"/>
  <c r="AJ21" i="3"/>
  <c r="AK21" i="3"/>
  <c r="BP21" i="3"/>
  <c r="BQ21" i="3"/>
  <c r="BR21" i="3"/>
  <c r="BS21" i="3"/>
  <c r="BT21" i="3"/>
  <c r="BU21" i="3"/>
  <c r="CZ21" i="3"/>
  <c r="DA21" i="3"/>
  <c r="DB21" i="3"/>
  <c r="DC21" i="3"/>
  <c r="DD21" i="3"/>
  <c r="DE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CZ22" i="3"/>
  <c r="DA22" i="3"/>
  <c r="DB22" i="3"/>
  <c r="DC22" i="3"/>
  <c r="DD22" i="3"/>
  <c r="DE22" i="3"/>
  <c r="N23" i="3"/>
  <c r="O23" i="3"/>
  <c r="P23" i="3"/>
  <c r="Q23" i="3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CZ23" i="3"/>
  <c r="DA23" i="3"/>
  <c r="DB23" i="3"/>
  <c r="DC23" i="3"/>
  <c r="DD23" i="3"/>
  <c r="DE23" i="3"/>
  <c r="N24" i="3"/>
  <c r="O24" i="3"/>
  <c r="P24" i="3"/>
  <c r="Q24" i="3"/>
  <c r="R24" i="3"/>
  <c r="S24" i="3"/>
  <c r="AF24" i="3"/>
  <c r="AG24" i="3"/>
  <c r="AH24" i="3"/>
  <c r="AI24" i="3"/>
  <c r="AJ24" i="3"/>
  <c r="AK24" i="3"/>
  <c r="BP24" i="3"/>
  <c r="BQ24" i="3"/>
  <c r="BR24" i="3"/>
  <c r="BS24" i="3"/>
  <c r="BT24" i="3"/>
  <c r="BU24" i="3"/>
  <c r="CZ24" i="3"/>
  <c r="DA24" i="3"/>
  <c r="DB24" i="3"/>
  <c r="DC24" i="3"/>
  <c r="DD24" i="3"/>
  <c r="DE24" i="3"/>
  <c r="N25" i="3"/>
  <c r="O25" i="3"/>
  <c r="P25" i="3"/>
  <c r="Q25" i="3"/>
  <c r="R25" i="3"/>
  <c r="S25" i="3"/>
  <c r="AF25" i="3"/>
  <c r="AG25" i="3"/>
  <c r="AH25" i="3"/>
  <c r="AI25" i="3"/>
  <c r="AJ25" i="3"/>
  <c r="AK25" i="3"/>
  <c r="BP25" i="3"/>
  <c r="BQ25" i="3"/>
  <c r="BR25" i="3"/>
  <c r="BS25" i="3"/>
  <c r="BT25" i="3"/>
  <c r="BU25" i="3"/>
  <c r="CZ25" i="3"/>
  <c r="DA25" i="3"/>
  <c r="DB25" i="3"/>
  <c r="DC25" i="3"/>
  <c r="DD25" i="3"/>
  <c r="DE25" i="3"/>
  <c r="N26" i="3"/>
  <c r="O26" i="3"/>
  <c r="P26" i="3"/>
  <c r="Q26" i="3"/>
  <c r="R26" i="3"/>
  <c r="S26" i="3"/>
  <c r="AF26" i="3"/>
  <c r="AG26" i="3"/>
  <c r="AH26" i="3"/>
  <c r="AI26" i="3"/>
  <c r="AJ26" i="3"/>
  <c r="AK26" i="3"/>
  <c r="BP26" i="3"/>
  <c r="BQ26" i="3"/>
  <c r="BR26" i="3"/>
  <c r="BS26" i="3"/>
  <c r="BT26" i="3"/>
  <c r="BU26" i="3"/>
  <c r="CZ26" i="3"/>
  <c r="DA26" i="3"/>
  <c r="DB26" i="3"/>
  <c r="DC26" i="3"/>
  <c r="DD26" i="3"/>
  <c r="DE26" i="3"/>
  <c r="N27" i="3"/>
  <c r="O27" i="3"/>
  <c r="P27" i="3"/>
  <c r="Q27" i="3"/>
  <c r="R27" i="3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CZ27" i="3"/>
  <c r="DA27" i="3"/>
  <c r="DB27" i="3"/>
  <c r="DC27" i="3"/>
  <c r="DD27" i="3"/>
  <c r="DE27" i="3"/>
  <c r="N28" i="3"/>
  <c r="O28" i="3"/>
  <c r="P28" i="3"/>
  <c r="Q28" i="3"/>
  <c r="R28" i="3"/>
  <c r="S28" i="3"/>
  <c r="AF28" i="3"/>
  <c r="AG28" i="3"/>
  <c r="AH28" i="3"/>
  <c r="AI28" i="3"/>
  <c r="AJ28" i="3"/>
  <c r="AK28" i="3"/>
  <c r="BP28" i="3"/>
  <c r="BQ28" i="3"/>
  <c r="BR28" i="3"/>
  <c r="BS28" i="3"/>
  <c r="BT28" i="3"/>
  <c r="BU28" i="3"/>
  <c r="CZ28" i="3"/>
  <c r="DA28" i="3"/>
  <c r="DB28" i="3"/>
  <c r="DC28" i="3"/>
  <c r="DD28" i="3"/>
  <c r="DE28" i="3"/>
  <c r="N29" i="3"/>
  <c r="O29" i="3"/>
  <c r="P29" i="3"/>
  <c r="Q29" i="3"/>
  <c r="R29" i="3"/>
  <c r="S29" i="3"/>
  <c r="AF29" i="3"/>
  <c r="AG29" i="3"/>
  <c r="AH29" i="3"/>
  <c r="AI29" i="3"/>
  <c r="AJ29" i="3"/>
  <c r="AK29" i="3"/>
  <c r="BP29" i="3"/>
  <c r="BQ29" i="3"/>
  <c r="BR29" i="3"/>
  <c r="BS29" i="3"/>
  <c r="BT29" i="3"/>
  <c r="BU29" i="3"/>
  <c r="CZ29" i="3"/>
  <c r="DA29" i="3"/>
  <c r="DB29" i="3"/>
  <c r="DC29" i="3"/>
  <c r="DD29" i="3"/>
  <c r="DE29" i="3"/>
  <c r="N30" i="3"/>
  <c r="O30" i="3"/>
  <c r="P30" i="3"/>
  <c r="Q30" i="3"/>
  <c r="R30" i="3"/>
  <c r="S30" i="3"/>
  <c r="AF30" i="3"/>
  <c r="AG30" i="3"/>
  <c r="AH30" i="3"/>
  <c r="AI30" i="3"/>
  <c r="AJ30" i="3"/>
  <c r="AK30" i="3"/>
  <c r="BP30" i="3"/>
  <c r="BQ30" i="3"/>
  <c r="BR30" i="3"/>
  <c r="BS30" i="3"/>
  <c r="BT30" i="3"/>
  <c r="BU30" i="3"/>
  <c r="CZ30" i="3"/>
  <c r="DA30" i="3"/>
  <c r="DB30" i="3"/>
  <c r="DC30" i="3"/>
  <c r="DD30" i="3"/>
  <c r="DE30" i="3"/>
  <c r="N31" i="3"/>
  <c r="O31" i="3"/>
  <c r="P31" i="3"/>
  <c r="Q31" i="3"/>
  <c r="R31" i="3"/>
  <c r="S31" i="3"/>
  <c r="AF31" i="3"/>
  <c r="AG31" i="3"/>
  <c r="AH31" i="3"/>
  <c r="AI31" i="3"/>
  <c r="AJ31" i="3"/>
  <c r="AK31" i="3"/>
  <c r="BP31" i="3"/>
  <c r="BQ31" i="3"/>
  <c r="BR31" i="3"/>
  <c r="BS31" i="3"/>
  <c r="BT31" i="3"/>
  <c r="BU31" i="3"/>
  <c r="CZ31" i="3"/>
  <c r="DA31" i="3"/>
  <c r="DB31" i="3"/>
  <c r="DC31" i="3"/>
  <c r="DD31" i="3"/>
  <c r="DE31" i="3"/>
  <c r="N32" i="3"/>
  <c r="O32" i="3"/>
  <c r="P32" i="3"/>
  <c r="Q32" i="3"/>
  <c r="R32" i="3"/>
  <c r="S32" i="3"/>
  <c r="AF32" i="3"/>
  <c r="AG32" i="3"/>
  <c r="AH32" i="3"/>
  <c r="AI32" i="3"/>
  <c r="AJ32" i="3"/>
  <c r="AK32" i="3"/>
  <c r="BP32" i="3"/>
  <c r="BQ32" i="3"/>
  <c r="BR32" i="3"/>
  <c r="BS32" i="3"/>
  <c r="BT32" i="3"/>
  <c r="BU32" i="3"/>
  <c r="CZ32" i="3"/>
  <c r="DA32" i="3"/>
  <c r="DB32" i="3"/>
  <c r="DC32" i="3"/>
  <c r="DD32" i="3"/>
  <c r="DE32" i="3"/>
  <c r="N33" i="3"/>
  <c r="O33" i="3"/>
  <c r="P33" i="3"/>
  <c r="Q33" i="3"/>
  <c r="R33" i="3"/>
  <c r="S33" i="3"/>
  <c r="AF33" i="3"/>
  <c r="AG33" i="3"/>
  <c r="AH33" i="3"/>
  <c r="AI33" i="3"/>
  <c r="AJ33" i="3"/>
  <c r="AK33" i="3"/>
  <c r="BP33" i="3"/>
  <c r="BQ33" i="3"/>
  <c r="BR33" i="3"/>
  <c r="BS33" i="3"/>
  <c r="BT33" i="3"/>
  <c r="BU33" i="3"/>
  <c r="CZ33" i="3"/>
  <c r="DA33" i="3"/>
  <c r="DB33" i="3"/>
  <c r="DC33" i="3"/>
  <c r="DD33" i="3"/>
  <c r="DE33" i="3"/>
  <c r="N34" i="3"/>
  <c r="O34" i="3"/>
  <c r="P34" i="3"/>
  <c r="Q34" i="3"/>
  <c r="R34" i="3"/>
  <c r="S34" i="3"/>
  <c r="AF34" i="3"/>
  <c r="AG34" i="3"/>
  <c r="AH34" i="3"/>
  <c r="AI34" i="3"/>
  <c r="AJ34" i="3"/>
  <c r="AK34" i="3"/>
  <c r="BP34" i="3"/>
  <c r="BQ34" i="3"/>
  <c r="BR34" i="3"/>
  <c r="BS34" i="3"/>
  <c r="BT34" i="3"/>
  <c r="BU34" i="3"/>
  <c r="CZ34" i="3"/>
  <c r="DA34" i="3"/>
  <c r="DB34" i="3"/>
  <c r="DC34" i="3"/>
  <c r="DD34" i="3"/>
  <c r="DE34" i="3"/>
  <c r="N35" i="3"/>
  <c r="O35" i="3"/>
  <c r="P35" i="3"/>
  <c r="Q35" i="3"/>
  <c r="R35" i="3"/>
  <c r="S35" i="3"/>
  <c r="AF35" i="3"/>
  <c r="AG35" i="3"/>
  <c r="AH35" i="3"/>
  <c r="AI35" i="3"/>
  <c r="AJ35" i="3"/>
  <c r="AK35" i="3"/>
  <c r="BP35" i="3"/>
  <c r="BQ35" i="3"/>
  <c r="BR35" i="3"/>
  <c r="BS35" i="3"/>
  <c r="BT35" i="3"/>
  <c r="BU35" i="3"/>
  <c r="CZ35" i="3"/>
  <c r="DA35" i="3"/>
  <c r="DB35" i="3"/>
  <c r="DC35" i="3"/>
  <c r="DD35" i="3"/>
  <c r="DE35" i="3"/>
  <c r="N36" i="3"/>
  <c r="O36" i="3"/>
  <c r="P36" i="3"/>
  <c r="Q36" i="3"/>
  <c r="R36" i="3"/>
  <c r="S36" i="3"/>
  <c r="AF36" i="3"/>
  <c r="AG36" i="3"/>
  <c r="AH36" i="3"/>
  <c r="AI36" i="3"/>
  <c r="AJ36" i="3"/>
  <c r="AK36" i="3"/>
  <c r="BP36" i="3"/>
  <c r="BQ36" i="3"/>
  <c r="BR36" i="3"/>
  <c r="BS36" i="3"/>
  <c r="BT36" i="3"/>
  <c r="BU36" i="3"/>
  <c r="CZ36" i="3"/>
  <c r="DA36" i="3"/>
  <c r="DB36" i="3"/>
  <c r="DC36" i="3"/>
  <c r="DD36" i="3"/>
  <c r="DE36" i="3"/>
  <c r="N37" i="3"/>
  <c r="O37" i="3"/>
  <c r="P37" i="3"/>
  <c r="Q37" i="3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CZ37" i="3"/>
  <c r="DA37" i="3"/>
  <c r="DB37" i="3"/>
  <c r="DC37" i="3"/>
  <c r="DD37" i="3"/>
  <c r="DE37" i="3"/>
  <c r="N38" i="3"/>
  <c r="O38" i="3"/>
  <c r="P38" i="3"/>
  <c r="Q38" i="3"/>
  <c r="R38" i="3"/>
  <c r="S38" i="3"/>
  <c r="AF38" i="3"/>
  <c r="AG38" i="3"/>
  <c r="AH38" i="3"/>
  <c r="AI38" i="3"/>
  <c r="AJ38" i="3"/>
  <c r="AK38" i="3"/>
  <c r="BP38" i="3"/>
  <c r="BQ38" i="3"/>
  <c r="BR38" i="3"/>
  <c r="BS38" i="3"/>
  <c r="BT38" i="3"/>
  <c r="BU38" i="3"/>
  <c r="CZ38" i="3"/>
  <c r="DA38" i="3"/>
  <c r="DB38" i="3"/>
  <c r="DC38" i="3"/>
  <c r="DD38" i="3"/>
  <c r="DE38" i="3"/>
  <c r="N39" i="3"/>
  <c r="O39" i="3"/>
  <c r="P39" i="3"/>
  <c r="Q39" i="3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CZ39" i="3"/>
  <c r="DA39" i="3"/>
  <c r="DB39" i="3"/>
  <c r="DC39" i="3"/>
  <c r="DD39" i="3"/>
  <c r="DE39" i="3"/>
  <c r="N40" i="3"/>
  <c r="O40" i="3"/>
  <c r="P40" i="3"/>
  <c r="Q40" i="3"/>
  <c r="R40" i="3"/>
  <c r="S40" i="3"/>
  <c r="AF40" i="3"/>
  <c r="AG40" i="3"/>
  <c r="AH40" i="3"/>
  <c r="AI40" i="3"/>
  <c r="AJ40" i="3"/>
  <c r="AK40" i="3"/>
  <c r="BP40" i="3"/>
  <c r="BQ40" i="3"/>
  <c r="BR40" i="3"/>
  <c r="BS40" i="3"/>
  <c r="BT40" i="3"/>
  <c r="BU40" i="3"/>
  <c r="CZ40" i="3"/>
  <c r="DA40" i="3"/>
  <c r="DB40" i="3"/>
  <c r="DC40" i="3"/>
  <c r="DD40" i="3"/>
  <c r="DE40" i="3"/>
  <c r="N41" i="3"/>
  <c r="O41" i="3"/>
  <c r="P41" i="3"/>
  <c r="Q41" i="3"/>
  <c r="R41" i="3"/>
  <c r="S41" i="3"/>
  <c r="AF41" i="3"/>
  <c r="AG41" i="3"/>
  <c r="AH41" i="3"/>
  <c r="AI41" i="3"/>
  <c r="AJ41" i="3"/>
  <c r="AK41" i="3"/>
  <c r="BP41" i="3"/>
  <c r="BQ41" i="3"/>
  <c r="BR41" i="3"/>
  <c r="BS41" i="3"/>
  <c r="BT41" i="3"/>
  <c r="BU41" i="3"/>
  <c r="CZ41" i="3"/>
  <c r="DA41" i="3"/>
  <c r="DB41" i="3"/>
  <c r="DC41" i="3"/>
  <c r="DD41" i="3"/>
  <c r="DE41" i="3"/>
  <c r="N42" i="3"/>
  <c r="O42" i="3"/>
  <c r="P42" i="3"/>
  <c r="Q42" i="3"/>
  <c r="R42" i="3"/>
  <c r="S42" i="3"/>
  <c r="AF42" i="3"/>
  <c r="AG42" i="3"/>
  <c r="AH42" i="3"/>
  <c r="AI42" i="3"/>
  <c r="AJ42" i="3"/>
  <c r="AK42" i="3"/>
  <c r="BP42" i="3"/>
  <c r="BQ42" i="3"/>
  <c r="BR42" i="3"/>
  <c r="BS42" i="3"/>
  <c r="BT42" i="3"/>
  <c r="BU42" i="3"/>
  <c r="CZ42" i="3"/>
  <c r="DA42" i="3"/>
  <c r="DG42" i="3" s="1"/>
  <c r="DB42" i="3"/>
  <c r="DC42" i="3"/>
  <c r="DD42" i="3"/>
  <c r="DE42" i="3"/>
  <c r="N43" i="3"/>
  <c r="O43" i="3"/>
  <c r="P43" i="3"/>
  <c r="Q43" i="3"/>
  <c r="R43" i="3"/>
  <c r="S43" i="3"/>
  <c r="AF43" i="3"/>
  <c r="AG43" i="3"/>
  <c r="AH43" i="3"/>
  <c r="AI43" i="3"/>
  <c r="AJ43" i="3"/>
  <c r="AK43" i="3"/>
  <c r="BP43" i="3"/>
  <c r="BQ43" i="3"/>
  <c r="BR43" i="3"/>
  <c r="BS43" i="3"/>
  <c r="BT43" i="3"/>
  <c r="BU43" i="3"/>
  <c r="CZ43" i="3"/>
  <c r="DA43" i="3"/>
  <c r="DB43" i="3"/>
  <c r="DC43" i="3"/>
  <c r="DD43" i="3"/>
  <c r="DE43" i="3"/>
  <c r="N44" i="3"/>
  <c r="O44" i="3"/>
  <c r="P44" i="3"/>
  <c r="Q44" i="3"/>
  <c r="R44" i="3"/>
  <c r="S44" i="3"/>
  <c r="AF44" i="3"/>
  <c r="AG44" i="3"/>
  <c r="AH44" i="3"/>
  <c r="AI44" i="3"/>
  <c r="AJ44" i="3"/>
  <c r="AK44" i="3"/>
  <c r="BP44" i="3"/>
  <c r="BQ44" i="3"/>
  <c r="BR44" i="3"/>
  <c r="BS44" i="3"/>
  <c r="BT44" i="3"/>
  <c r="BU44" i="3"/>
  <c r="CZ44" i="3"/>
  <c r="DA44" i="3"/>
  <c r="DB44" i="3"/>
  <c r="DC44" i="3"/>
  <c r="DD44" i="3"/>
  <c r="DE44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DB45" i="1" l="1"/>
  <c r="DA45" i="1"/>
  <c r="CZ45" i="1"/>
  <c r="DC45" i="1"/>
  <c r="DE45" i="1"/>
  <c r="DD45" i="1"/>
  <c r="DE45" i="2"/>
  <c r="DD45" i="2"/>
  <c r="DC45" i="2"/>
  <c r="DB45" i="2"/>
  <c r="DA45" i="2"/>
  <c r="CZ45" i="2"/>
  <c r="AL38" i="2"/>
  <c r="AX38" i="2" s="1"/>
  <c r="CB38" i="2" s="1"/>
  <c r="EK38" i="2" s="1"/>
  <c r="AL30" i="2"/>
  <c r="AX30" i="2" s="1"/>
  <c r="CB30" i="2" s="1"/>
  <c r="EK30" i="2" s="1"/>
  <c r="AL14" i="2"/>
  <c r="AX14" i="2" s="1"/>
  <c r="CB14" i="2" s="1"/>
  <c r="EK14" i="2" s="1"/>
  <c r="AL6" i="2"/>
  <c r="AX6" i="2" s="1"/>
  <c r="CB6" i="2" s="1"/>
  <c r="EK6" i="2" s="1"/>
  <c r="EO42" i="7"/>
  <c r="ET37" i="7"/>
  <c r="EV17" i="7"/>
  <c r="EV36" i="7"/>
  <c r="EO31" i="7"/>
  <c r="EV9" i="7"/>
  <c r="EV37" i="7"/>
  <c r="EO26" i="7"/>
  <c r="EV45" i="7"/>
  <c r="EO29" i="7"/>
  <c r="ET15" i="7"/>
  <c r="ET17" i="7"/>
  <c r="EO16" i="7"/>
  <c r="EV18" i="7"/>
  <c r="ET33" i="7"/>
  <c r="EO36" i="7"/>
  <c r="ET13" i="7"/>
  <c r="EO14" i="7"/>
  <c r="EV13" i="7"/>
  <c r="EO20" i="7"/>
  <c r="ET29" i="7"/>
  <c r="EV33" i="7"/>
  <c r="EO12" i="7"/>
  <c r="EV31" i="7"/>
  <c r="EV42" i="7"/>
  <c r="EO19" i="7"/>
  <c r="EV26" i="7"/>
  <c r="EV20" i="7"/>
  <c r="EO6" i="7"/>
  <c r="EV29" i="7"/>
  <c r="EV38" i="7"/>
  <c r="EO21" i="7"/>
  <c r="ET16" i="7"/>
  <c r="EV10" i="7"/>
  <c r="EO43" i="7"/>
  <c r="ET36" i="7"/>
  <c r="ET14" i="7"/>
  <c r="EO40" i="7"/>
  <c r="ET11" i="7"/>
  <c r="EO38" i="7"/>
  <c r="EO10" i="7"/>
  <c r="EV12" i="7"/>
  <c r="EO27" i="7"/>
  <c r="ET42" i="7"/>
  <c r="EV19" i="7"/>
  <c r="EO41" i="7"/>
  <c r="ET20" i="7"/>
  <c r="EV6" i="7"/>
  <c r="EO8" i="7"/>
  <c r="ET38" i="7"/>
  <c r="ET21" i="7"/>
  <c r="EO30" i="7"/>
  <c r="ET10" i="7"/>
  <c r="ET43" i="7"/>
  <c r="EO28" i="7"/>
  <c r="EV14" i="7"/>
  <c r="EV40" i="7"/>
  <c r="ET31" i="7"/>
  <c r="EV16" i="7"/>
  <c r="ET12" i="7"/>
  <c r="EV27" i="7"/>
  <c r="EO34" i="7"/>
  <c r="ET19" i="7"/>
  <c r="ET41" i="7"/>
  <c r="EO32" i="7"/>
  <c r="ET6" i="7"/>
  <c r="ET8" i="7"/>
  <c r="EO7" i="7"/>
  <c r="EV21" i="7"/>
  <c r="ET30" i="7"/>
  <c r="EO25" i="7"/>
  <c r="EV43" i="7"/>
  <c r="EV28" i="7"/>
  <c r="EO23" i="7"/>
  <c r="ET40" i="7"/>
  <c r="EO24" i="7"/>
  <c r="ET27" i="7"/>
  <c r="ET34" i="7"/>
  <c r="EO39" i="7"/>
  <c r="EV41" i="7"/>
  <c r="ET32" i="7"/>
  <c r="EO22" i="7"/>
  <c r="EV8" i="7"/>
  <c r="ET7" i="7"/>
  <c r="EO44" i="7"/>
  <c r="EV30" i="7"/>
  <c r="ET25" i="7"/>
  <c r="EO5" i="7"/>
  <c r="ET28" i="7"/>
  <c r="EV23" i="7"/>
  <c r="EO35" i="7"/>
  <c r="ET26" i="7"/>
  <c r="EV24" i="7"/>
  <c r="EO9" i="7"/>
  <c r="EV34" i="7"/>
  <c r="ET39" i="7"/>
  <c r="EO45" i="7"/>
  <c r="EV32" i="7"/>
  <c r="ET22" i="7"/>
  <c r="EO15" i="7"/>
  <c r="EV7" i="7"/>
  <c r="EV44" i="7"/>
  <c r="EO18" i="7"/>
  <c r="EV25" i="7"/>
  <c r="ET5" i="7"/>
  <c r="EO4" i="7"/>
  <c r="ET35" i="7"/>
  <c r="ET24" i="7"/>
  <c r="ET9" i="7"/>
  <c r="EO37" i="7"/>
  <c r="EV39" i="7"/>
  <c r="EO11" i="7"/>
  <c r="EV22" i="7"/>
  <c r="EV15" i="7"/>
  <c r="EO17" i="7"/>
  <c r="ET44" i="7"/>
  <c r="ET18" i="7"/>
  <c r="EO33" i="7"/>
  <c r="EV5" i="7"/>
  <c r="ET4" i="7"/>
  <c r="EO13" i="7"/>
  <c r="EV35" i="7"/>
  <c r="AP41" i="1"/>
  <c r="BB41" i="1" s="1"/>
  <c r="CF41" i="1" s="1"/>
  <c r="DJ41" i="1" s="1"/>
  <c r="AM6" i="1"/>
  <c r="AY6" i="1" s="1"/>
  <c r="CC6" i="1" s="1"/>
  <c r="AO6" i="1"/>
  <c r="BA6" i="1" s="1"/>
  <c r="CE6" i="1" s="1"/>
  <c r="DI6" i="1" s="1"/>
  <c r="EV11" i="7"/>
  <c r="EV4" i="7"/>
  <c r="ET23" i="7"/>
  <c r="ET45" i="7"/>
  <c r="AQ30" i="1"/>
  <c r="BC30" i="1" s="1"/>
  <c r="CG30" i="1" s="1"/>
  <c r="DK30" i="1" s="1"/>
  <c r="AL39" i="2"/>
  <c r="AX39" i="2" s="1"/>
  <c r="CB39" i="2" s="1"/>
  <c r="EK39" i="2" s="1"/>
  <c r="AL31" i="2"/>
  <c r="AX31" i="2" s="1"/>
  <c r="CB31" i="2" s="1"/>
  <c r="EK31" i="2" s="1"/>
  <c r="AL23" i="2"/>
  <c r="AX23" i="2" s="1"/>
  <c r="CB23" i="2" s="1"/>
  <c r="EK23" i="2" s="1"/>
  <c r="AO12" i="2"/>
  <c r="BA12" i="2" s="1"/>
  <c r="CE12" i="2" s="1"/>
  <c r="DI12" i="2" s="1"/>
  <c r="AM5" i="3"/>
  <c r="AY5" i="3" s="1"/>
  <c r="CC5" i="3" s="1"/>
  <c r="EL5" i="3" s="1"/>
  <c r="AM30" i="3"/>
  <c r="AY30" i="3" s="1"/>
  <c r="CC30" i="3" s="1"/>
  <c r="EL30" i="3" s="1"/>
  <c r="EQ45" i="3"/>
  <c r="EP45" i="3"/>
  <c r="AP17" i="3"/>
  <c r="BB17" i="3" s="1"/>
  <c r="CF17" i="3" s="1"/>
  <c r="DJ17" i="3" s="1"/>
  <c r="AL40" i="2"/>
  <c r="AX40" i="2" s="1"/>
  <c r="CB40" i="2" s="1"/>
  <c r="EK40" i="2" s="1"/>
  <c r="AL32" i="2"/>
  <c r="AX32" i="2" s="1"/>
  <c r="CB32" i="2" s="1"/>
  <c r="EK32" i="2" s="1"/>
  <c r="EP45" i="2"/>
  <c r="ES45" i="2" s="1"/>
  <c r="AL41" i="1"/>
  <c r="AX41" i="1" s="1"/>
  <c r="CB41" i="1" s="1"/>
  <c r="EK41" i="1" s="1"/>
  <c r="AN11" i="2"/>
  <c r="AZ11" i="2" s="1"/>
  <c r="CD11" i="2" s="1"/>
  <c r="DH11" i="2" s="1"/>
  <c r="AM21" i="2"/>
  <c r="AY21" i="2" s="1"/>
  <c r="CC21" i="2" s="1"/>
  <c r="EQ45" i="2"/>
  <c r="Z45" i="1"/>
  <c r="AK35" i="1"/>
  <c r="AK45" i="1" s="1"/>
  <c r="AQ41" i="1"/>
  <c r="BC41" i="1" s="1"/>
  <c r="CG41" i="1" s="1"/>
  <c r="DK41" i="1" s="1"/>
  <c r="AL43" i="2"/>
  <c r="AX43" i="2" s="1"/>
  <c r="CB43" i="2" s="1"/>
  <c r="EK43" i="2" s="1"/>
  <c r="AL35" i="2"/>
  <c r="AX35" i="2" s="1"/>
  <c r="CB35" i="2" s="1"/>
  <c r="EK35" i="2" s="1"/>
  <c r="AN14" i="2"/>
  <c r="AZ14" i="2" s="1"/>
  <c r="CD14" i="2" s="1"/>
  <c r="DH14" i="2" s="1"/>
  <c r="AO34" i="2"/>
  <c r="BA34" i="2" s="1"/>
  <c r="CE34" i="2" s="1"/>
  <c r="DI34" i="2" s="1"/>
  <c r="AQ21" i="2"/>
  <c r="BC21" i="2" s="1"/>
  <c r="CG21" i="2" s="1"/>
  <c r="DK21" i="2" s="1"/>
  <c r="AO21" i="2"/>
  <c r="BA21" i="2" s="1"/>
  <c r="CE21" i="2" s="1"/>
  <c r="DI21" i="2" s="1"/>
  <c r="AM17" i="2"/>
  <c r="AY17" i="2" s="1"/>
  <c r="CC17" i="2" s="1"/>
  <c r="EL17" i="2" s="1"/>
  <c r="AO28" i="2"/>
  <c r="BA28" i="2" s="1"/>
  <c r="CE28" i="2" s="1"/>
  <c r="DI28" i="2" s="1"/>
  <c r="AO41" i="2"/>
  <c r="BA41" i="2" s="1"/>
  <c r="CE41" i="2" s="1"/>
  <c r="DI41" i="2" s="1"/>
  <c r="AO17" i="2"/>
  <c r="BA17" i="2" s="1"/>
  <c r="CE17" i="2" s="1"/>
  <c r="DI17" i="2" s="1"/>
  <c r="AL17" i="2"/>
  <c r="AX17" i="2" s="1"/>
  <c r="CB17" i="2" s="1"/>
  <c r="EK17" i="2" s="1"/>
  <c r="AL9" i="2"/>
  <c r="AX9" i="2" s="1"/>
  <c r="CB9" i="2" s="1"/>
  <c r="EK9" i="2" s="1"/>
  <c r="AL41" i="2"/>
  <c r="AX41" i="2" s="1"/>
  <c r="CB41" i="2" s="1"/>
  <c r="EK41" i="2" s="1"/>
  <c r="AO38" i="2"/>
  <c r="BA38" i="2" s="1"/>
  <c r="CE38" i="2" s="1"/>
  <c r="DI38" i="2" s="1"/>
  <c r="AL33" i="2"/>
  <c r="AX33" i="2" s="1"/>
  <c r="CB33" i="2" s="1"/>
  <c r="EK33" i="2" s="1"/>
  <c r="AL25" i="2"/>
  <c r="AX25" i="2" s="1"/>
  <c r="CB25" i="2" s="1"/>
  <c r="EK25" i="2" s="1"/>
  <c r="AL42" i="2"/>
  <c r="AX42" i="2" s="1"/>
  <c r="CB42" i="2" s="1"/>
  <c r="EK42" i="2" s="1"/>
  <c r="AL34" i="2"/>
  <c r="AX34" i="2" s="1"/>
  <c r="CB34" i="2" s="1"/>
  <c r="EK34" i="2" s="1"/>
  <c r="AL26" i="2"/>
  <c r="AX26" i="2" s="1"/>
  <c r="CB26" i="2" s="1"/>
  <c r="EK26" i="2" s="1"/>
  <c r="AL18" i="2"/>
  <c r="AX18" i="2" s="1"/>
  <c r="CB18" i="2" s="1"/>
  <c r="EK18" i="2" s="1"/>
  <c r="AL10" i="2"/>
  <c r="AX10" i="2" s="1"/>
  <c r="CB10" i="2" s="1"/>
  <c r="EK10" i="2" s="1"/>
  <c r="AP22" i="2"/>
  <c r="BB22" i="2" s="1"/>
  <c r="CF22" i="2" s="1"/>
  <c r="DJ22" i="2" s="1"/>
  <c r="AP39" i="2"/>
  <c r="BB39" i="2" s="1"/>
  <c r="CF39" i="2" s="1"/>
  <c r="DJ39" i="2" s="1"/>
  <c r="AM29" i="2"/>
  <c r="AY29" i="2" s="1"/>
  <c r="CC29" i="2" s="1"/>
  <c r="EL29" i="2" s="1"/>
  <c r="AN22" i="2"/>
  <c r="AZ22" i="2" s="1"/>
  <c r="CD22" i="2" s="1"/>
  <c r="DH22" i="2" s="1"/>
  <c r="AQ12" i="2"/>
  <c r="BC12" i="2" s="1"/>
  <c r="CG12" i="2" s="1"/>
  <c r="DK12" i="2" s="1"/>
  <c r="AP13" i="3"/>
  <c r="BB13" i="3" s="1"/>
  <c r="CF13" i="3" s="1"/>
  <c r="DJ13" i="3" s="1"/>
  <c r="AN8" i="1"/>
  <c r="AZ8" i="1" s="1"/>
  <c r="CD8" i="1" s="1"/>
  <c r="DH8" i="1" s="1"/>
  <c r="AM44" i="1"/>
  <c r="AY44" i="1" s="1"/>
  <c r="CC44" i="1" s="1"/>
  <c r="EL44" i="1" s="1"/>
  <c r="AM21" i="1"/>
  <c r="AY21" i="1" s="1"/>
  <c r="CC21" i="1" s="1"/>
  <c r="AL18" i="1"/>
  <c r="AX18" i="1" s="1"/>
  <c r="CB18" i="1" s="1"/>
  <c r="EK18" i="1" s="1"/>
  <c r="AP42" i="1"/>
  <c r="BB42" i="1" s="1"/>
  <c r="CF42" i="1" s="1"/>
  <c r="DJ42" i="1" s="1"/>
  <c r="CF31" i="1"/>
  <c r="DJ31" i="1" s="1"/>
  <c r="AP6" i="1"/>
  <c r="BB6" i="1" s="1"/>
  <c r="CF6" i="1" s="1"/>
  <c r="DJ6" i="1" s="1"/>
  <c r="AQ27" i="1"/>
  <c r="BC27" i="1" s="1"/>
  <c r="CG27" i="1" s="1"/>
  <c r="DK27" i="1" s="1"/>
  <c r="AM41" i="3"/>
  <c r="AY41" i="3" s="1"/>
  <c r="CC41" i="3" s="1"/>
  <c r="EL41" i="3" s="1"/>
  <c r="AO33" i="3"/>
  <c r="BA33" i="3" s="1"/>
  <c r="CE33" i="3" s="1"/>
  <c r="DI33" i="3" s="1"/>
  <c r="AO24" i="3"/>
  <c r="BA24" i="3" s="1"/>
  <c r="CE24" i="3" s="1"/>
  <c r="DI24" i="3" s="1"/>
  <c r="AP29" i="3"/>
  <c r="BB29" i="3" s="1"/>
  <c r="CF29" i="3" s="1"/>
  <c r="DJ29" i="3" s="1"/>
  <c r="AO16" i="3"/>
  <c r="BA16" i="3" s="1"/>
  <c r="CE16" i="3" s="1"/>
  <c r="DI16" i="3" s="1"/>
  <c r="AN16" i="3"/>
  <c r="AZ16" i="3" s="1"/>
  <c r="AM4" i="2"/>
  <c r="AY4" i="2" s="1"/>
  <c r="AL17" i="1"/>
  <c r="AX17" i="1" s="1"/>
  <c r="CB17" i="1" s="1"/>
  <c r="EK17" i="1" s="1"/>
  <c r="AL10" i="1"/>
  <c r="AX10" i="1" s="1"/>
  <c r="CB10" i="1" s="1"/>
  <c r="EK10" i="1" s="1"/>
  <c r="AL6" i="1"/>
  <c r="AX6" i="1" s="1"/>
  <c r="CB6" i="1" s="1"/>
  <c r="AL4" i="1"/>
  <c r="AX4" i="1" s="1"/>
  <c r="CB4" i="1" s="1"/>
  <c r="DF4" i="1" s="1"/>
  <c r="AN33" i="3"/>
  <c r="AZ33" i="3" s="1"/>
  <c r="CD33" i="3" s="1"/>
  <c r="DH33" i="3" s="1"/>
  <c r="AP38" i="1"/>
  <c r="BB38" i="1" s="1"/>
  <c r="CF38" i="1" s="1"/>
  <c r="DJ38" i="1" s="1"/>
  <c r="AL37" i="2"/>
  <c r="AX37" i="2" s="1"/>
  <c r="CB37" i="2" s="1"/>
  <c r="EK37" i="2" s="1"/>
  <c r="AL29" i="2"/>
  <c r="AX29" i="2" s="1"/>
  <c r="CB29" i="2" s="1"/>
  <c r="EK29" i="2" s="1"/>
  <c r="AL21" i="2"/>
  <c r="AX21" i="2" s="1"/>
  <c r="CB21" i="2" s="1"/>
  <c r="EK21" i="2" s="1"/>
  <c r="AL13" i="2"/>
  <c r="AX13" i="2" s="1"/>
  <c r="CB13" i="2" s="1"/>
  <c r="EK13" i="2" s="1"/>
  <c r="AL5" i="2"/>
  <c r="AX5" i="2" s="1"/>
  <c r="CB5" i="2" s="1"/>
  <c r="EK5" i="2" s="1"/>
  <c r="CF11" i="1"/>
  <c r="DJ11" i="1" s="1"/>
  <c r="AQ4" i="2"/>
  <c r="BC4" i="2" s="1"/>
  <c r="CG4" i="2" s="1"/>
  <c r="AO44" i="1"/>
  <c r="BA44" i="1" s="1"/>
  <c r="CE44" i="1" s="1"/>
  <c r="DI44" i="1" s="1"/>
  <c r="AO40" i="1"/>
  <c r="BA40" i="1" s="1"/>
  <c r="CE40" i="1" s="1"/>
  <c r="DI40" i="1" s="1"/>
  <c r="AO21" i="1"/>
  <c r="BA21" i="1" s="1"/>
  <c r="CE21" i="1" s="1"/>
  <c r="DI21" i="1" s="1"/>
  <c r="AP10" i="1"/>
  <c r="BB10" i="1" s="1"/>
  <c r="CF10" i="1" s="1"/>
  <c r="DJ10" i="1" s="1"/>
  <c r="AL35" i="3"/>
  <c r="AX35" i="3" s="1"/>
  <c r="CB35" i="3" s="1"/>
  <c r="EK35" i="3" s="1"/>
  <c r="AL18" i="3"/>
  <c r="AX18" i="3" s="1"/>
  <c r="CB18" i="3" s="1"/>
  <c r="EK18" i="3" s="1"/>
  <c r="AL16" i="3"/>
  <c r="AX16" i="3" s="1"/>
  <c r="CB16" i="3" s="1"/>
  <c r="EK16" i="3" s="1"/>
  <c r="AL11" i="3"/>
  <c r="AX11" i="3" s="1"/>
  <c r="CB11" i="3" s="1"/>
  <c r="EK11" i="3" s="1"/>
  <c r="AQ13" i="2"/>
  <c r="BC13" i="2" s="1"/>
  <c r="CG13" i="2" s="1"/>
  <c r="DK13" i="2" s="1"/>
  <c r="AN22" i="1"/>
  <c r="AZ22" i="1" s="1"/>
  <c r="CD22" i="1" s="1"/>
  <c r="DH22" i="1" s="1"/>
  <c r="AP44" i="3"/>
  <c r="BB44" i="3" s="1"/>
  <c r="CF44" i="3" s="1"/>
  <c r="DJ44" i="3" s="1"/>
  <c r="AO44" i="3"/>
  <c r="BA44" i="3" s="1"/>
  <c r="CE44" i="3" s="1"/>
  <c r="DI44" i="3" s="1"/>
  <c r="AM44" i="3"/>
  <c r="AY44" i="3" s="1"/>
  <c r="CC44" i="3" s="1"/>
  <c r="EL44" i="3" s="1"/>
  <c r="AL44" i="3"/>
  <c r="AX44" i="3" s="1"/>
  <c r="CB44" i="3" s="1"/>
  <c r="AQ44" i="3"/>
  <c r="BC44" i="3" s="1"/>
  <c r="CG44" i="3" s="1"/>
  <c r="DK44" i="3" s="1"/>
  <c r="AQ44" i="2"/>
  <c r="BC44" i="2" s="1"/>
  <c r="CG44" i="2" s="1"/>
  <c r="DK44" i="2" s="1"/>
  <c r="AO44" i="2"/>
  <c r="BA44" i="2" s="1"/>
  <c r="CE44" i="2" s="1"/>
  <c r="DI44" i="2" s="1"/>
  <c r="AM44" i="2"/>
  <c r="AY44" i="2" s="1"/>
  <c r="CC44" i="2" s="1"/>
  <c r="EL44" i="2" s="1"/>
  <c r="AQ44" i="1"/>
  <c r="BC44" i="1" s="1"/>
  <c r="CG44" i="1" s="1"/>
  <c r="DK44" i="1" s="1"/>
  <c r="AL44" i="1"/>
  <c r="AX44" i="1" s="1"/>
  <c r="CB44" i="1" s="1"/>
  <c r="AN44" i="1"/>
  <c r="AZ44" i="1" s="1"/>
  <c r="CD44" i="1" s="1"/>
  <c r="DH44" i="1" s="1"/>
  <c r="AM43" i="3"/>
  <c r="AY43" i="3" s="1"/>
  <c r="CC43" i="3" s="1"/>
  <c r="EL43" i="3" s="1"/>
  <c r="AP43" i="3"/>
  <c r="BB43" i="3" s="1"/>
  <c r="CF43" i="3" s="1"/>
  <c r="DJ43" i="3" s="1"/>
  <c r="AN43" i="3"/>
  <c r="AZ43" i="3" s="1"/>
  <c r="CD43" i="3" s="1"/>
  <c r="DH43" i="3" s="1"/>
  <c r="AP43" i="2"/>
  <c r="BB43" i="2" s="1"/>
  <c r="CF43" i="2" s="1"/>
  <c r="DJ43" i="2" s="1"/>
  <c r="AO43" i="2"/>
  <c r="BA43" i="2" s="1"/>
  <c r="CE43" i="2" s="1"/>
  <c r="DI43" i="2" s="1"/>
  <c r="AM43" i="2"/>
  <c r="AY43" i="2" s="1"/>
  <c r="CC43" i="2" s="1"/>
  <c r="AP43" i="1"/>
  <c r="BB43" i="1" s="1"/>
  <c r="CF43" i="1" s="1"/>
  <c r="DJ43" i="1" s="1"/>
  <c r="AQ43" i="1"/>
  <c r="BC43" i="1" s="1"/>
  <c r="CG43" i="1" s="1"/>
  <c r="DK43" i="1" s="1"/>
  <c r="AO43" i="1"/>
  <c r="BA43" i="1" s="1"/>
  <c r="CE43" i="1" s="1"/>
  <c r="DI43" i="1" s="1"/>
  <c r="AN43" i="1"/>
  <c r="AZ43" i="1" s="1"/>
  <c r="CD43" i="1" s="1"/>
  <c r="DH43" i="1" s="1"/>
  <c r="AO42" i="3"/>
  <c r="BA42" i="3" s="1"/>
  <c r="CE42" i="3" s="1"/>
  <c r="DI42" i="3" s="1"/>
  <c r="AL42" i="3"/>
  <c r="AX42" i="3" s="1"/>
  <c r="CB42" i="3" s="1"/>
  <c r="AN42" i="3"/>
  <c r="AZ42" i="3" s="1"/>
  <c r="CD42" i="3" s="1"/>
  <c r="DH42" i="3" s="1"/>
  <c r="AP42" i="2"/>
  <c r="BB42" i="2" s="1"/>
  <c r="CF42" i="2" s="1"/>
  <c r="DJ42" i="2" s="1"/>
  <c r="AN42" i="2"/>
  <c r="AZ42" i="2" s="1"/>
  <c r="CD42" i="2" s="1"/>
  <c r="DH42" i="2" s="1"/>
  <c r="AL42" i="1"/>
  <c r="AX42" i="1" s="1"/>
  <c r="CB42" i="1" s="1"/>
  <c r="EK42" i="1" s="1"/>
  <c r="AN42" i="1"/>
  <c r="AZ42" i="1" s="1"/>
  <c r="CD42" i="1" s="1"/>
  <c r="DH42" i="1" s="1"/>
  <c r="AQ42" i="1"/>
  <c r="BC42" i="1" s="1"/>
  <c r="CG42" i="1" s="1"/>
  <c r="DK42" i="1" s="1"/>
  <c r="AO42" i="1"/>
  <c r="BA42" i="1" s="1"/>
  <c r="CE42" i="1" s="1"/>
  <c r="DI42" i="1" s="1"/>
  <c r="AQ41" i="3"/>
  <c r="BC41" i="3" s="1"/>
  <c r="CG41" i="3" s="1"/>
  <c r="DK41" i="3" s="1"/>
  <c r="AO41" i="3"/>
  <c r="BA41" i="3" s="1"/>
  <c r="CE41" i="3" s="1"/>
  <c r="DI41" i="3" s="1"/>
  <c r="AP41" i="3"/>
  <c r="BB41" i="3" s="1"/>
  <c r="CF41" i="3" s="1"/>
  <c r="DJ41" i="3" s="1"/>
  <c r="AN41" i="3"/>
  <c r="AZ41" i="3" s="1"/>
  <c r="CD41" i="3" s="1"/>
  <c r="DH41" i="3" s="1"/>
  <c r="AL41" i="3"/>
  <c r="AX41" i="3" s="1"/>
  <c r="CB41" i="3" s="1"/>
  <c r="AQ41" i="2"/>
  <c r="BC41" i="2" s="1"/>
  <c r="CG41" i="2" s="1"/>
  <c r="DK41" i="2" s="1"/>
  <c r="AN41" i="2"/>
  <c r="AZ41" i="2" s="1"/>
  <c r="CD41" i="2" s="1"/>
  <c r="DH41" i="2" s="1"/>
  <c r="AN41" i="1"/>
  <c r="AZ41" i="1" s="1"/>
  <c r="CD41" i="1" s="1"/>
  <c r="DH41" i="1" s="1"/>
  <c r="AM41" i="1"/>
  <c r="AY41" i="1" s="1"/>
  <c r="CC41" i="1" s="1"/>
  <c r="EL41" i="1" s="1"/>
  <c r="AO41" i="1"/>
  <c r="BA41" i="1" s="1"/>
  <c r="CE41" i="1" s="1"/>
  <c r="DI41" i="1" s="1"/>
  <c r="AL40" i="3"/>
  <c r="AX40" i="3" s="1"/>
  <c r="CB40" i="3" s="1"/>
  <c r="EK40" i="3" s="1"/>
  <c r="AQ40" i="3"/>
  <c r="BC40" i="3" s="1"/>
  <c r="CG40" i="3" s="1"/>
  <c r="DK40" i="3" s="1"/>
  <c r="AO40" i="3"/>
  <c r="BA40" i="3" s="1"/>
  <c r="CE40" i="3" s="1"/>
  <c r="DI40" i="3" s="1"/>
  <c r="AM40" i="3"/>
  <c r="AY40" i="3" s="1"/>
  <c r="CC40" i="3" s="1"/>
  <c r="EL40" i="3" s="1"/>
  <c r="AP40" i="3"/>
  <c r="BB40" i="3" s="1"/>
  <c r="CF40" i="3" s="1"/>
  <c r="DJ40" i="3" s="1"/>
  <c r="AO40" i="2"/>
  <c r="BA40" i="2" s="1"/>
  <c r="CE40" i="2" s="1"/>
  <c r="DI40" i="2" s="1"/>
  <c r="AN40" i="2"/>
  <c r="AZ40" i="2" s="1"/>
  <c r="CD40" i="2" s="1"/>
  <c r="DH40" i="2" s="1"/>
  <c r="AM40" i="2"/>
  <c r="AY40" i="2" s="1"/>
  <c r="CC40" i="2" s="1"/>
  <c r="EL40" i="2" s="1"/>
  <c r="AN40" i="1"/>
  <c r="AZ40" i="1" s="1"/>
  <c r="CD40" i="1" s="1"/>
  <c r="DH40" i="1" s="1"/>
  <c r="AQ40" i="1"/>
  <c r="BC40" i="1" s="1"/>
  <c r="CG40" i="1" s="1"/>
  <c r="DK40" i="1" s="1"/>
  <c r="AP40" i="1"/>
  <c r="BB40" i="1" s="1"/>
  <c r="CF40" i="1" s="1"/>
  <c r="DJ40" i="1" s="1"/>
  <c r="AM40" i="1"/>
  <c r="AY40" i="1" s="1"/>
  <c r="CC40" i="1" s="1"/>
  <c r="EL40" i="1" s="1"/>
  <c r="AL40" i="1"/>
  <c r="AX40" i="1" s="1"/>
  <c r="CB40" i="1" s="1"/>
  <c r="EK40" i="1" s="1"/>
  <c r="AN39" i="3"/>
  <c r="AZ39" i="3" s="1"/>
  <c r="CD39" i="3" s="1"/>
  <c r="DH39" i="3" s="1"/>
  <c r="AL39" i="3"/>
  <c r="AX39" i="3" s="1"/>
  <c r="CB39" i="3" s="1"/>
  <c r="AM39" i="1"/>
  <c r="AY39" i="1" s="1"/>
  <c r="CC39" i="1" s="1"/>
  <c r="EL39" i="1" s="1"/>
  <c r="AQ39" i="1"/>
  <c r="BC39" i="1" s="1"/>
  <c r="CG39" i="1" s="1"/>
  <c r="DK39" i="1" s="1"/>
  <c r="AP39" i="1"/>
  <c r="BB39" i="1" s="1"/>
  <c r="CF39" i="1" s="1"/>
  <c r="DJ39" i="1" s="1"/>
  <c r="AN39" i="1"/>
  <c r="AZ39" i="1" s="1"/>
  <c r="CD39" i="1" s="1"/>
  <c r="DH39" i="1" s="1"/>
  <c r="AM38" i="3"/>
  <c r="AY38" i="3" s="1"/>
  <c r="CC38" i="3" s="1"/>
  <c r="EL38" i="3" s="1"/>
  <c r="AL38" i="3"/>
  <c r="AX38" i="3" s="1"/>
  <c r="CB38" i="3" s="1"/>
  <c r="EK38" i="3" s="1"/>
  <c r="AP38" i="3"/>
  <c r="BB38" i="3" s="1"/>
  <c r="CF38" i="3" s="1"/>
  <c r="DJ38" i="3" s="1"/>
  <c r="AO38" i="3"/>
  <c r="BA38" i="3" s="1"/>
  <c r="CE38" i="3" s="1"/>
  <c r="DI38" i="3" s="1"/>
  <c r="AP38" i="2"/>
  <c r="BB38" i="2" s="1"/>
  <c r="CF38" i="2" s="1"/>
  <c r="DJ38" i="2" s="1"/>
  <c r="AN38" i="2"/>
  <c r="AZ38" i="2" s="1"/>
  <c r="CD38" i="2" s="1"/>
  <c r="DH38" i="2" s="1"/>
  <c r="AQ38" i="1"/>
  <c r="BC38" i="1" s="1"/>
  <c r="CG38" i="1" s="1"/>
  <c r="DK38" i="1" s="1"/>
  <c r="AO38" i="1"/>
  <c r="BA38" i="1" s="1"/>
  <c r="CE38" i="1" s="1"/>
  <c r="DI38" i="1" s="1"/>
  <c r="AN38" i="1"/>
  <c r="AZ38" i="1" s="1"/>
  <c r="CD38" i="1" s="1"/>
  <c r="DH38" i="1" s="1"/>
  <c r="AO37" i="3"/>
  <c r="BA37" i="3" s="1"/>
  <c r="CE37" i="3" s="1"/>
  <c r="DI37" i="3" s="1"/>
  <c r="AN37" i="3"/>
  <c r="AZ37" i="3" s="1"/>
  <c r="CD37" i="3" s="1"/>
  <c r="DH37" i="3" s="1"/>
  <c r="AM37" i="3"/>
  <c r="AY37" i="3" s="1"/>
  <c r="CC37" i="3" s="1"/>
  <c r="EL37" i="3" s="1"/>
  <c r="AQ37" i="2"/>
  <c r="BC37" i="2" s="1"/>
  <c r="CG37" i="2" s="1"/>
  <c r="DK37" i="2" s="1"/>
  <c r="AO37" i="2"/>
  <c r="BA37" i="2" s="1"/>
  <c r="CE37" i="2" s="1"/>
  <c r="DI37" i="2" s="1"/>
  <c r="AQ37" i="1"/>
  <c r="BC37" i="1" s="1"/>
  <c r="CG37" i="1" s="1"/>
  <c r="DK37" i="1" s="1"/>
  <c r="AM37" i="1"/>
  <c r="AY37" i="1" s="1"/>
  <c r="CC37" i="1" s="1"/>
  <c r="EL37" i="1" s="1"/>
  <c r="AL37" i="1"/>
  <c r="AX37" i="1" s="1"/>
  <c r="CB37" i="1" s="1"/>
  <c r="EK37" i="1" s="1"/>
  <c r="AN37" i="1"/>
  <c r="AZ37" i="1" s="1"/>
  <c r="CD37" i="1" s="1"/>
  <c r="DH37" i="1" s="1"/>
  <c r="AN36" i="3"/>
  <c r="AZ36" i="3" s="1"/>
  <c r="CD36" i="3" s="1"/>
  <c r="DH36" i="3" s="1"/>
  <c r="AN36" i="2"/>
  <c r="AZ36" i="2" s="1"/>
  <c r="CD36" i="2" s="1"/>
  <c r="DH36" i="2" s="1"/>
  <c r="AQ36" i="2"/>
  <c r="BC36" i="2" s="1"/>
  <c r="CG36" i="2" s="1"/>
  <c r="DK36" i="2" s="1"/>
  <c r="AP36" i="2"/>
  <c r="BB36" i="2" s="1"/>
  <c r="CF36" i="2" s="1"/>
  <c r="DJ36" i="2" s="1"/>
  <c r="AM36" i="2"/>
  <c r="AY36" i="2" s="1"/>
  <c r="CC36" i="2" s="1"/>
  <c r="EL36" i="2" s="1"/>
  <c r="AN36" i="1"/>
  <c r="AZ36" i="1" s="1"/>
  <c r="CD36" i="1" s="1"/>
  <c r="DH36" i="1" s="1"/>
  <c r="AP36" i="1"/>
  <c r="BB36" i="1" s="1"/>
  <c r="CF36" i="1" s="1"/>
  <c r="DJ36" i="1" s="1"/>
  <c r="AO36" i="1"/>
  <c r="BA36" i="1" s="1"/>
  <c r="CE36" i="1" s="1"/>
  <c r="DI36" i="1" s="1"/>
  <c r="AL36" i="1"/>
  <c r="AX36" i="1" s="1"/>
  <c r="CB36" i="1" s="1"/>
  <c r="EK36" i="1" s="1"/>
  <c r="AM35" i="3"/>
  <c r="AY35" i="3" s="1"/>
  <c r="CC35" i="3" s="1"/>
  <c r="AQ35" i="3"/>
  <c r="BC35" i="3" s="1"/>
  <c r="CG35" i="3" s="1"/>
  <c r="DK35" i="3" s="1"/>
  <c r="AO35" i="3"/>
  <c r="BA35" i="3" s="1"/>
  <c r="CE35" i="3" s="1"/>
  <c r="DI35" i="3" s="1"/>
  <c r="AP35" i="2"/>
  <c r="BB35" i="2" s="1"/>
  <c r="CF35" i="2" s="1"/>
  <c r="DJ35" i="2" s="1"/>
  <c r="AN35" i="2"/>
  <c r="AZ35" i="2" s="1"/>
  <c r="CD35" i="2" s="1"/>
  <c r="DH35" i="2" s="1"/>
  <c r="AQ35" i="2"/>
  <c r="BC35" i="2" s="1"/>
  <c r="CG35" i="2" s="1"/>
  <c r="DK35" i="2" s="1"/>
  <c r="AM35" i="2"/>
  <c r="AY35" i="2" s="1"/>
  <c r="CC35" i="2" s="1"/>
  <c r="EL35" i="2" s="1"/>
  <c r="AM34" i="3"/>
  <c r="AY34" i="3" s="1"/>
  <c r="CC34" i="3" s="1"/>
  <c r="AL34" i="3"/>
  <c r="AX34" i="3" s="1"/>
  <c r="CB34" i="3" s="1"/>
  <c r="EK34" i="3" s="1"/>
  <c r="AO34" i="3"/>
  <c r="BA34" i="3" s="1"/>
  <c r="CE34" i="3" s="1"/>
  <c r="DI34" i="3" s="1"/>
  <c r="AQ34" i="3"/>
  <c r="BC34" i="3" s="1"/>
  <c r="CG34" i="3" s="1"/>
  <c r="DK34" i="3" s="1"/>
  <c r="AN34" i="3"/>
  <c r="AZ34" i="3" s="1"/>
  <c r="CD34" i="3" s="1"/>
  <c r="DH34" i="3" s="1"/>
  <c r="AM34" i="2"/>
  <c r="AY34" i="2" s="1"/>
  <c r="CC34" i="2" s="1"/>
  <c r="EL34" i="2" s="1"/>
  <c r="AQ34" i="2"/>
  <c r="BC34" i="2" s="1"/>
  <c r="CG34" i="2" s="1"/>
  <c r="DK34" i="2" s="1"/>
  <c r="AN34" i="2"/>
  <c r="AZ34" i="2" s="1"/>
  <c r="CD34" i="2" s="1"/>
  <c r="DH34" i="2" s="1"/>
  <c r="AN34" i="1"/>
  <c r="AZ34" i="1" s="1"/>
  <c r="CD34" i="1" s="1"/>
  <c r="DH34" i="1" s="1"/>
  <c r="AP34" i="1"/>
  <c r="BB34" i="1" s="1"/>
  <c r="CF34" i="1" s="1"/>
  <c r="DJ34" i="1" s="1"/>
  <c r="AL34" i="1"/>
  <c r="AX34" i="1" s="1"/>
  <c r="CB34" i="1" s="1"/>
  <c r="EK34" i="1" s="1"/>
  <c r="AM33" i="3"/>
  <c r="AY33" i="3" s="1"/>
  <c r="CC33" i="3" s="1"/>
  <c r="EL33" i="3" s="1"/>
  <c r="AQ33" i="3"/>
  <c r="BC33" i="3" s="1"/>
  <c r="CG33" i="3" s="1"/>
  <c r="DK33" i="3" s="1"/>
  <c r="AL33" i="3"/>
  <c r="AX33" i="3" s="1"/>
  <c r="CB33" i="3" s="1"/>
  <c r="EK33" i="3" s="1"/>
  <c r="AP33" i="3"/>
  <c r="BB33" i="3" s="1"/>
  <c r="CF33" i="3" s="1"/>
  <c r="DJ33" i="3" s="1"/>
  <c r="AN33" i="2"/>
  <c r="AZ33" i="2" s="1"/>
  <c r="CD33" i="2" s="1"/>
  <c r="DH33" i="2" s="1"/>
  <c r="AQ33" i="2"/>
  <c r="BC33" i="2" s="1"/>
  <c r="CG33" i="2" s="1"/>
  <c r="DK33" i="2" s="1"/>
  <c r="AP33" i="2"/>
  <c r="BB33" i="2" s="1"/>
  <c r="CF33" i="2" s="1"/>
  <c r="DJ33" i="2" s="1"/>
  <c r="AO33" i="2"/>
  <c r="BA33" i="2" s="1"/>
  <c r="CE33" i="2" s="1"/>
  <c r="DI33" i="2" s="1"/>
  <c r="AM33" i="2"/>
  <c r="AY33" i="2" s="1"/>
  <c r="CC33" i="2" s="1"/>
  <c r="EL33" i="2" s="1"/>
  <c r="AQ33" i="1"/>
  <c r="BC33" i="1" s="1"/>
  <c r="CG33" i="1" s="1"/>
  <c r="DK33" i="1" s="1"/>
  <c r="AO33" i="1"/>
  <c r="BA33" i="1" s="1"/>
  <c r="CE33" i="1" s="1"/>
  <c r="DI33" i="1" s="1"/>
  <c r="AM33" i="1"/>
  <c r="AY33" i="1" s="1"/>
  <c r="CC33" i="1" s="1"/>
  <c r="EL33" i="1" s="1"/>
  <c r="AQ32" i="3"/>
  <c r="BC32" i="3" s="1"/>
  <c r="CG32" i="3" s="1"/>
  <c r="DK32" i="3" s="1"/>
  <c r="AM32" i="3"/>
  <c r="AY32" i="3" s="1"/>
  <c r="CC32" i="3" s="1"/>
  <c r="EL32" i="3" s="1"/>
  <c r="AN32" i="2"/>
  <c r="AZ32" i="2" s="1"/>
  <c r="CD32" i="2" s="1"/>
  <c r="DH32" i="2" s="1"/>
  <c r="AQ32" i="2"/>
  <c r="BC32" i="2" s="1"/>
  <c r="CG32" i="2" s="1"/>
  <c r="DK32" i="2" s="1"/>
  <c r="AP32" i="2"/>
  <c r="BB32" i="2" s="1"/>
  <c r="CF32" i="2" s="1"/>
  <c r="DJ32" i="2" s="1"/>
  <c r="AM32" i="2"/>
  <c r="AY32" i="2" s="1"/>
  <c r="CC32" i="2" s="1"/>
  <c r="EL32" i="2" s="1"/>
  <c r="AO32" i="1"/>
  <c r="BA32" i="1" s="1"/>
  <c r="CE32" i="1" s="1"/>
  <c r="DI32" i="1" s="1"/>
  <c r="AN32" i="1"/>
  <c r="AZ32" i="1" s="1"/>
  <c r="CD32" i="1" s="1"/>
  <c r="DH32" i="1" s="1"/>
  <c r="AQ32" i="1"/>
  <c r="BC32" i="1" s="1"/>
  <c r="CG32" i="1" s="1"/>
  <c r="DK32" i="1" s="1"/>
  <c r="AP32" i="1"/>
  <c r="BB32" i="1" s="1"/>
  <c r="CF32" i="1" s="1"/>
  <c r="DJ32" i="1" s="1"/>
  <c r="AM32" i="1"/>
  <c r="AY32" i="1" s="1"/>
  <c r="CC32" i="1" s="1"/>
  <c r="EL32" i="1" s="1"/>
  <c r="AL32" i="1"/>
  <c r="AX32" i="1" s="1"/>
  <c r="CB32" i="1" s="1"/>
  <c r="EK32" i="1" s="1"/>
  <c r="AN31" i="3"/>
  <c r="AZ31" i="3" s="1"/>
  <c r="CD31" i="3" s="1"/>
  <c r="DH31" i="3" s="1"/>
  <c r="AM31" i="3"/>
  <c r="AY31" i="3" s="1"/>
  <c r="CC31" i="3" s="1"/>
  <c r="EL31" i="3" s="1"/>
  <c r="AP31" i="3"/>
  <c r="BB31" i="3" s="1"/>
  <c r="CF31" i="3" s="1"/>
  <c r="DJ31" i="3" s="1"/>
  <c r="AO31" i="3"/>
  <c r="BA31" i="3" s="1"/>
  <c r="CE31" i="3" s="1"/>
  <c r="DI31" i="3" s="1"/>
  <c r="AL31" i="3"/>
  <c r="AX31" i="3" s="1"/>
  <c r="CB31" i="3" s="1"/>
  <c r="EK31" i="3" s="1"/>
  <c r="AO31" i="2"/>
  <c r="BA31" i="2" s="1"/>
  <c r="CE31" i="2" s="1"/>
  <c r="DI31" i="2" s="1"/>
  <c r="AN31" i="2"/>
  <c r="AZ31" i="2" s="1"/>
  <c r="CD31" i="2" s="1"/>
  <c r="DH31" i="2" s="1"/>
  <c r="AP31" i="2"/>
  <c r="BB31" i="2" s="1"/>
  <c r="CF31" i="2" s="1"/>
  <c r="DJ31" i="2" s="1"/>
  <c r="AQ31" i="1"/>
  <c r="BC31" i="1" s="1"/>
  <c r="CG31" i="1" s="1"/>
  <c r="DK31" i="1" s="1"/>
  <c r="AN31" i="1"/>
  <c r="AZ31" i="1" s="1"/>
  <c r="CD31" i="1" s="1"/>
  <c r="DH31" i="1" s="1"/>
  <c r="AL31" i="1"/>
  <c r="AX31" i="1" s="1"/>
  <c r="CB31" i="1" s="1"/>
  <c r="EK31" i="1" s="1"/>
  <c r="AO31" i="1"/>
  <c r="BA31" i="1" s="1"/>
  <c r="CE31" i="1" s="1"/>
  <c r="DI31" i="1" s="1"/>
  <c r="AQ30" i="3"/>
  <c r="BC30" i="3" s="1"/>
  <c r="CG30" i="3" s="1"/>
  <c r="DK30" i="3" s="1"/>
  <c r="AN30" i="3"/>
  <c r="AZ30" i="3" s="1"/>
  <c r="CD30" i="3" s="1"/>
  <c r="DH30" i="3" s="1"/>
  <c r="AQ30" i="2"/>
  <c r="BC30" i="2" s="1"/>
  <c r="CG30" i="2" s="1"/>
  <c r="DK30" i="2" s="1"/>
  <c r="DF30" i="2"/>
  <c r="AP30" i="2"/>
  <c r="BB30" i="2" s="1"/>
  <c r="CF30" i="2" s="1"/>
  <c r="DJ30" i="2" s="1"/>
  <c r="AO30" i="2"/>
  <c r="BA30" i="2" s="1"/>
  <c r="CE30" i="2" s="1"/>
  <c r="DI30" i="2" s="1"/>
  <c r="AN30" i="2"/>
  <c r="AZ30" i="2" s="1"/>
  <c r="CD30" i="2" s="1"/>
  <c r="DH30" i="2" s="1"/>
  <c r="AM30" i="2"/>
  <c r="AY30" i="2" s="1"/>
  <c r="CC30" i="2" s="1"/>
  <c r="EL30" i="2" s="1"/>
  <c r="AO30" i="1"/>
  <c r="BA30" i="1" s="1"/>
  <c r="CE30" i="1" s="1"/>
  <c r="DI30" i="1" s="1"/>
  <c r="AM30" i="1"/>
  <c r="AY30" i="1" s="1"/>
  <c r="CC30" i="1" s="1"/>
  <c r="EL30" i="1" s="1"/>
  <c r="AP30" i="1"/>
  <c r="BB30" i="1" s="1"/>
  <c r="CF30" i="1" s="1"/>
  <c r="DJ30" i="1" s="1"/>
  <c r="AL30" i="1"/>
  <c r="AX30" i="1" s="1"/>
  <c r="CB30" i="1" s="1"/>
  <c r="EK30" i="1" s="1"/>
  <c r="AQ29" i="3"/>
  <c r="BC29" i="3" s="1"/>
  <c r="CG29" i="3" s="1"/>
  <c r="DK29" i="3" s="1"/>
  <c r="AM29" i="3"/>
  <c r="AY29" i="3" s="1"/>
  <c r="CC29" i="3" s="1"/>
  <c r="EL29" i="3" s="1"/>
  <c r="AL29" i="3"/>
  <c r="AX29" i="3" s="1"/>
  <c r="CB29" i="3" s="1"/>
  <c r="EK29" i="3" s="1"/>
  <c r="AN29" i="2"/>
  <c r="AZ29" i="2" s="1"/>
  <c r="CD29" i="2" s="1"/>
  <c r="DH29" i="2" s="1"/>
  <c r="AQ29" i="2"/>
  <c r="BC29" i="2" s="1"/>
  <c r="CG29" i="2" s="1"/>
  <c r="DK29" i="2" s="1"/>
  <c r="AO29" i="2"/>
  <c r="BA29" i="2" s="1"/>
  <c r="CE29" i="2" s="1"/>
  <c r="DI29" i="2" s="1"/>
  <c r="AO29" i="1"/>
  <c r="BA29" i="1" s="1"/>
  <c r="CE29" i="1" s="1"/>
  <c r="DI29" i="1" s="1"/>
  <c r="S45" i="1"/>
  <c r="AL29" i="1"/>
  <c r="AX29" i="1" s="1"/>
  <c r="CB29" i="1" s="1"/>
  <c r="AP28" i="3"/>
  <c r="BB28" i="3" s="1"/>
  <c r="CF28" i="3" s="1"/>
  <c r="DJ28" i="3" s="1"/>
  <c r="AO28" i="3"/>
  <c r="BA28" i="3" s="1"/>
  <c r="CE28" i="3" s="1"/>
  <c r="DI28" i="3" s="1"/>
  <c r="AL28" i="3"/>
  <c r="AX28" i="3" s="1"/>
  <c r="CB28" i="3" s="1"/>
  <c r="EK28" i="3" s="1"/>
  <c r="AQ28" i="3"/>
  <c r="BC28" i="3" s="1"/>
  <c r="CG28" i="3" s="1"/>
  <c r="DK28" i="3" s="1"/>
  <c r="AQ28" i="2"/>
  <c r="BC28" i="2" s="1"/>
  <c r="CG28" i="2" s="1"/>
  <c r="DK28" i="2" s="1"/>
  <c r="AP28" i="2"/>
  <c r="BB28" i="2" s="1"/>
  <c r="CF28" i="2" s="1"/>
  <c r="DJ28" i="2" s="1"/>
  <c r="AM28" i="2"/>
  <c r="AY28" i="2" s="1"/>
  <c r="CC28" i="2" s="1"/>
  <c r="EL28" i="2" s="1"/>
  <c r="AO28" i="1"/>
  <c r="BA28" i="1" s="1"/>
  <c r="CE28" i="1" s="1"/>
  <c r="DI28" i="1" s="1"/>
  <c r="AN28" i="1"/>
  <c r="AZ28" i="1" s="1"/>
  <c r="CD28" i="1" s="1"/>
  <c r="DH28" i="1" s="1"/>
  <c r="AM28" i="1"/>
  <c r="AY28" i="1" s="1"/>
  <c r="CC28" i="1" s="1"/>
  <c r="EL28" i="1" s="1"/>
  <c r="AO27" i="3"/>
  <c r="BA27" i="3" s="1"/>
  <c r="CE27" i="3" s="1"/>
  <c r="DI27" i="3" s="1"/>
  <c r="AQ27" i="3"/>
  <c r="BC27" i="3" s="1"/>
  <c r="CG27" i="3" s="1"/>
  <c r="DK27" i="3" s="1"/>
  <c r="AP27" i="3"/>
  <c r="BB27" i="3" s="1"/>
  <c r="CF27" i="3" s="1"/>
  <c r="DJ27" i="3" s="1"/>
  <c r="AM27" i="3"/>
  <c r="AY27" i="3" s="1"/>
  <c r="CC27" i="3" s="1"/>
  <c r="EL27" i="3" s="1"/>
  <c r="AM27" i="2"/>
  <c r="AY27" i="2" s="1"/>
  <c r="CC27" i="2" s="1"/>
  <c r="EL27" i="2" s="1"/>
  <c r="AQ27" i="2"/>
  <c r="BC27" i="2" s="1"/>
  <c r="CG27" i="2" s="1"/>
  <c r="DK27" i="2" s="1"/>
  <c r="AN27" i="2"/>
  <c r="AZ27" i="2" s="1"/>
  <c r="CD27" i="2" s="1"/>
  <c r="DH27" i="2" s="1"/>
  <c r="AP27" i="2"/>
  <c r="BB27" i="2" s="1"/>
  <c r="CF27" i="2" s="1"/>
  <c r="DJ27" i="2" s="1"/>
  <c r="AO27" i="2"/>
  <c r="BA27" i="2" s="1"/>
  <c r="CE27" i="2" s="1"/>
  <c r="DI27" i="2" s="1"/>
  <c r="AM27" i="1"/>
  <c r="AY27" i="1" s="1"/>
  <c r="CC27" i="1" s="1"/>
  <c r="AM26" i="3"/>
  <c r="AY26" i="3" s="1"/>
  <c r="CC26" i="3" s="1"/>
  <c r="AQ26" i="3"/>
  <c r="BC26" i="3" s="1"/>
  <c r="CG26" i="3" s="1"/>
  <c r="DK26" i="3" s="1"/>
  <c r="AP26" i="3"/>
  <c r="BB26" i="3" s="1"/>
  <c r="CF26" i="3" s="1"/>
  <c r="DJ26" i="3" s="1"/>
  <c r="AN26" i="3"/>
  <c r="AZ26" i="3" s="1"/>
  <c r="CD26" i="3" s="1"/>
  <c r="DH26" i="3" s="1"/>
  <c r="AN26" i="2"/>
  <c r="AZ26" i="2" s="1"/>
  <c r="CD26" i="2" s="1"/>
  <c r="DH26" i="2" s="1"/>
  <c r="AP26" i="2"/>
  <c r="BB26" i="2" s="1"/>
  <c r="CF26" i="2" s="1"/>
  <c r="DJ26" i="2" s="1"/>
  <c r="AM26" i="1"/>
  <c r="AY26" i="1" s="1"/>
  <c r="CC26" i="1" s="1"/>
  <c r="EL26" i="1" s="1"/>
  <c r="AQ26" i="1"/>
  <c r="BC26" i="1" s="1"/>
  <c r="CG26" i="1" s="1"/>
  <c r="DK26" i="1" s="1"/>
  <c r="AO26" i="1"/>
  <c r="BA26" i="1" s="1"/>
  <c r="CE26" i="1" s="1"/>
  <c r="DI26" i="1" s="1"/>
  <c r="AL26" i="1"/>
  <c r="AX26" i="1" s="1"/>
  <c r="CB26" i="1" s="1"/>
  <c r="EK26" i="1" s="1"/>
  <c r="AQ25" i="3"/>
  <c r="BC25" i="3" s="1"/>
  <c r="CG25" i="3" s="1"/>
  <c r="DK25" i="3" s="1"/>
  <c r="AN25" i="3"/>
  <c r="AZ25" i="3" s="1"/>
  <c r="CD25" i="3" s="1"/>
  <c r="DH25" i="3" s="1"/>
  <c r="AM25" i="3"/>
  <c r="AY25" i="3" s="1"/>
  <c r="CC25" i="3" s="1"/>
  <c r="EL25" i="3" s="1"/>
  <c r="AL25" i="3"/>
  <c r="AX25" i="3" s="1"/>
  <c r="CB25" i="3" s="1"/>
  <c r="EK25" i="3" s="1"/>
  <c r="AP25" i="3"/>
  <c r="BB25" i="3" s="1"/>
  <c r="CF25" i="3" s="1"/>
  <c r="DJ25" i="3" s="1"/>
  <c r="AQ25" i="2"/>
  <c r="BC25" i="2" s="1"/>
  <c r="CG25" i="2" s="1"/>
  <c r="DK25" i="2" s="1"/>
  <c r="AP25" i="2"/>
  <c r="BB25" i="2" s="1"/>
  <c r="CF25" i="2" s="1"/>
  <c r="DJ25" i="2" s="1"/>
  <c r="AO25" i="2"/>
  <c r="BA25" i="2" s="1"/>
  <c r="CE25" i="2" s="1"/>
  <c r="DI25" i="2" s="1"/>
  <c r="AN25" i="2"/>
  <c r="AZ25" i="2" s="1"/>
  <c r="CD25" i="2" s="1"/>
  <c r="DH25" i="2" s="1"/>
  <c r="AQ25" i="1"/>
  <c r="BC25" i="1" s="1"/>
  <c r="CG25" i="1" s="1"/>
  <c r="DK25" i="1" s="1"/>
  <c r="AP25" i="1"/>
  <c r="BB25" i="1" s="1"/>
  <c r="CF25" i="1" s="1"/>
  <c r="DJ25" i="1" s="1"/>
  <c r="AO25" i="1"/>
  <c r="BA25" i="1" s="1"/>
  <c r="CE25" i="1" s="1"/>
  <c r="DI25" i="1" s="1"/>
  <c r="AM25" i="1"/>
  <c r="AY25" i="1" s="1"/>
  <c r="CC25" i="1" s="1"/>
  <c r="EL25" i="1" s="1"/>
  <c r="AL25" i="1"/>
  <c r="AX25" i="1" s="1"/>
  <c r="CB25" i="1" s="1"/>
  <c r="EK25" i="1" s="1"/>
  <c r="AM24" i="3"/>
  <c r="AY24" i="3" s="1"/>
  <c r="CC24" i="3" s="1"/>
  <c r="EL24" i="3" s="1"/>
  <c r="AQ24" i="3"/>
  <c r="BC24" i="3" s="1"/>
  <c r="CG24" i="3" s="1"/>
  <c r="DK24" i="3" s="1"/>
  <c r="AP24" i="3"/>
  <c r="BB24" i="3" s="1"/>
  <c r="CF24" i="3" s="1"/>
  <c r="DJ24" i="3" s="1"/>
  <c r="AL24" i="3"/>
  <c r="AX24" i="3" s="1"/>
  <c r="CB24" i="3" s="1"/>
  <c r="EK24" i="3" s="1"/>
  <c r="AO24" i="2"/>
  <c r="BA24" i="2" s="1"/>
  <c r="CE24" i="2" s="1"/>
  <c r="DI24" i="2" s="1"/>
  <c r="AQ24" i="2"/>
  <c r="BC24" i="2" s="1"/>
  <c r="CG24" i="2" s="1"/>
  <c r="DK24" i="2" s="1"/>
  <c r="AP24" i="2"/>
  <c r="BB24" i="2" s="1"/>
  <c r="CF24" i="2" s="1"/>
  <c r="DJ24" i="2" s="1"/>
  <c r="AM24" i="2"/>
  <c r="AY24" i="2" s="1"/>
  <c r="CC24" i="2" s="1"/>
  <c r="EL24" i="2" s="1"/>
  <c r="AQ24" i="1"/>
  <c r="BC24" i="1" s="1"/>
  <c r="CG24" i="1" s="1"/>
  <c r="DK24" i="1" s="1"/>
  <c r="AO24" i="1"/>
  <c r="BA24" i="1" s="1"/>
  <c r="CE24" i="1" s="1"/>
  <c r="DI24" i="1" s="1"/>
  <c r="AM24" i="1"/>
  <c r="AY24" i="1" s="1"/>
  <c r="CC24" i="1" s="1"/>
  <c r="EL24" i="1" s="1"/>
  <c r="AL23" i="3"/>
  <c r="AX23" i="3" s="1"/>
  <c r="CB23" i="3" s="1"/>
  <c r="EK23" i="3" s="1"/>
  <c r="AQ23" i="3"/>
  <c r="BC23" i="3" s="1"/>
  <c r="CG23" i="3" s="1"/>
  <c r="DK23" i="3" s="1"/>
  <c r="AP23" i="3"/>
  <c r="BB23" i="3" s="1"/>
  <c r="CF23" i="3" s="1"/>
  <c r="DJ23" i="3" s="1"/>
  <c r="AO23" i="3"/>
  <c r="BA23" i="3" s="1"/>
  <c r="CE23" i="3" s="1"/>
  <c r="DI23" i="3" s="1"/>
  <c r="AM23" i="3"/>
  <c r="AY23" i="3" s="1"/>
  <c r="CC23" i="3" s="1"/>
  <c r="EL23" i="3" s="1"/>
  <c r="AN23" i="2"/>
  <c r="AZ23" i="2" s="1"/>
  <c r="CD23" i="2" s="1"/>
  <c r="DH23" i="2" s="1"/>
  <c r="AP23" i="2"/>
  <c r="BB23" i="2" s="1"/>
  <c r="CF23" i="2" s="1"/>
  <c r="DJ23" i="2" s="1"/>
  <c r="AM23" i="2"/>
  <c r="AY23" i="2" s="1"/>
  <c r="CC23" i="2" s="1"/>
  <c r="EL23" i="2" s="1"/>
  <c r="AN23" i="1"/>
  <c r="AZ23" i="1" s="1"/>
  <c r="CD23" i="1" s="1"/>
  <c r="DH23" i="1" s="1"/>
  <c r="AL23" i="1"/>
  <c r="AX23" i="1" s="1"/>
  <c r="CB23" i="1" s="1"/>
  <c r="EK23" i="1" s="1"/>
  <c r="AP23" i="1"/>
  <c r="BB23" i="1" s="1"/>
  <c r="CF23" i="1" s="1"/>
  <c r="DJ23" i="1" s="1"/>
  <c r="AO23" i="1"/>
  <c r="BA23" i="1" s="1"/>
  <c r="CE23" i="1" s="1"/>
  <c r="DI23" i="1" s="1"/>
  <c r="AP22" i="3"/>
  <c r="BB22" i="3" s="1"/>
  <c r="CF22" i="3" s="1"/>
  <c r="DJ22" i="3" s="1"/>
  <c r="AO22" i="3"/>
  <c r="BA22" i="3" s="1"/>
  <c r="CE22" i="3" s="1"/>
  <c r="DI22" i="3" s="1"/>
  <c r="AM22" i="2"/>
  <c r="AY22" i="2" s="1"/>
  <c r="CC22" i="2" s="1"/>
  <c r="EL22" i="2" s="1"/>
  <c r="AL22" i="2"/>
  <c r="AX22" i="2" s="1"/>
  <c r="CB22" i="2" s="1"/>
  <c r="EK22" i="2" s="1"/>
  <c r="AQ22" i="2"/>
  <c r="BC22" i="2" s="1"/>
  <c r="CG22" i="2" s="1"/>
  <c r="DK22" i="2" s="1"/>
  <c r="AP22" i="1"/>
  <c r="BB22" i="1" s="1"/>
  <c r="CF22" i="1" s="1"/>
  <c r="DJ22" i="1" s="1"/>
  <c r="AO22" i="1"/>
  <c r="BA22" i="1" s="1"/>
  <c r="CE22" i="1" s="1"/>
  <c r="DI22" i="1" s="1"/>
  <c r="AQ22" i="1"/>
  <c r="BC22" i="1" s="1"/>
  <c r="CG22" i="1" s="1"/>
  <c r="DK22" i="1" s="1"/>
  <c r="AM22" i="1"/>
  <c r="AY22" i="1" s="1"/>
  <c r="CC22" i="1" s="1"/>
  <c r="EL22" i="1" s="1"/>
  <c r="AO21" i="3"/>
  <c r="BA21" i="3" s="1"/>
  <c r="CE21" i="3" s="1"/>
  <c r="DI21" i="3" s="1"/>
  <c r="AP21" i="3"/>
  <c r="BB21" i="3" s="1"/>
  <c r="CF21" i="3" s="1"/>
  <c r="DJ21" i="3" s="1"/>
  <c r="AQ21" i="3"/>
  <c r="BC21" i="3" s="1"/>
  <c r="CG21" i="3" s="1"/>
  <c r="DK21" i="3" s="1"/>
  <c r="AM21" i="3"/>
  <c r="AY21" i="3" s="1"/>
  <c r="CC21" i="3" s="1"/>
  <c r="EL21" i="3" s="1"/>
  <c r="AP21" i="1"/>
  <c r="BB21" i="1" s="1"/>
  <c r="CF21" i="1" s="1"/>
  <c r="DJ21" i="1" s="1"/>
  <c r="AN21" i="1"/>
  <c r="AZ21" i="1" s="1"/>
  <c r="CD21" i="1" s="1"/>
  <c r="DH21" i="1" s="1"/>
  <c r="AL21" i="1"/>
  <c r="AX21" i="1" s="1"/>
  <c r="CB21" i="1" s="1"/>
  <c r="EK21" i="1" s="1"/>
  <c r="AQ20" i="3"/>
  <c r="BC20" i="3" s="1"/>
  <c r="CG20" i="3" s="1"/>
  <c r="DK20" i="3" s="1"/>
  <c r="AP20" i="3"/>
  <c r="BB20" i="3" s="1"/>
  <c r="CF20" i="3" s="1"/>
  <c r="DJ20" i="3" s="1"/>
  <c r="AM20" i="3"/>
  <c r="AY20" i="3" s="1"/>
  <c r="CC20" i="3" s="1"/>
  <c r="AL20" i="3"/>
  <c r="AX20" i="3" s="1"/>
  <c r="CB20" i="3" s="1"/>
  <c r="AO20" i="2"/>
  <c r="BA20" i="2" s="1"/>
  <c r="CE20" i="2" s="1"/>
  <c r="DI20" i="2" s="1"/>
  <c r="AN20" i="2"/>
  <c r="AZ20" i="2" s="1"/>
  <c r="CD20" i="2" s="1"/>
  <c r="DH20" i="2" s="1"/>
  <c r="AP20" i="1"/>
  <c r="BB20" i="1" s="1"/>
  <c r="CF20" i="1" s="1"/>
  <c r="DJ20" i="1" s="1"/>
  <c r="AN20" i="1"/>
  <c r="AZ20" i="1" s="1"/>
  <c r="CD20" i="1" s="1"/>
  <c r="DH20" i="1" s="1"/>
  <c r="AQ20" i="1"/>
  <c r="BC20" i="1" s="1"/>
  <c r="CG20" i="1" s="1"/>
  <c r="DK20" i="1" s="1"/>
  <c r="AO20" i="1"/>
  <c r="BA20" i="1" s="1"/>
  <c r="CE20" i="1" s="1"/>
  <c r="DI20" i="1" s="1"/>
  <c r="AO19" i="3"/>
  <c r="BA19" i="3" s="1"/>
  <c r="CE19" i="3" s="1"/>
  <c r="DI19" i="3" s="1"/>
  <c r="AQ19" i="2"/>
  <c r="BC19" i="2" s="1"/>
  <c r="CG19" i="2" s="1"/>
  <c r="DK19" i="2" s="1"/>
  <c r="AN19" i="2"/>
  <c r="AZ19" i="2" s="1"/>
  <c r="CD19" i="2" s="1"/>
  <c r="DH19" i="2" s="1"/>
  <c r="AO19" i="2"/>
  <c r="BA19" i="2" s="1"/>
  <c r="CE19" i="2" s="1"/>
  <c r="DI19" i="2" s="1"/>
  <c r="AM19" i="2"/>
  <c r="AY19" i="2" s="1"/>
  <c r="CC19" i="2" s="1"/>
  <c r="AM19" i="1"/>
  <c r="AY19" i="1" s="1"/>
  <c r="CC19" i="1" s="1"/>
  <c r="EL19" i="1" s="1"/>
  <c r="AL19" i="1"/>
  <c r="AX19" i="1" s="1"/>
  <c r="CB19" i="1" s="1"/>
  <c r="EK19" i="1" s="1"/>
  <c r="AN19" i="1"/>
  <c r="AZ19" i="1" s="1"/>
  <c r="CD19" i="1" s="1"/>
  <c r="DH19" i="1" s="1"/>
  <c r="AQ18" i="3"/>
  <c r="BC18" i="3" s="1"/>
  <c r="CG18" i="3" s="1"/>
  <c r="DK18" i="3" s="1"/>
  <c r="AP18" i="3"/>
  <c r="BB18" i="3" s="1"/>
  <c r="CF18" i="3" s="1"/>
  <c r="DJ18" i="3" s="1"/>
  <c r="AM18" i="3"/>
  <c r="AY18" i="3" s="1"/>
  <c r="CC18" i="3" s="1"/>
  <c r="EL18" i="3" s="1"/>
  <c r="AO18" i="3"/>
  <c r="BA18" i="3" s="1"/>
  <c r="CE18" i="3" s="1"/>
  <c r="DI18" i="3" s="1"/>
  <c r="AQ18" i="2"/>
  <c r="BC18" i="2" s="1"/>
  <c r="CG18" i="2" s="1"/>
  <c r="DK18" i="2" s="1"/>
  <c r="AN18" i="2"/>
  <c r="AZ18" i="2" s="1"/>
  <c r="CD18" i="2" s="1"/>
  <c r="DH18" i="2" s="1"/>
  <c r="AP18" i="2"/>
  <c r="BB18" i="2" s="1"/>
  <c r="CF18" i="2" s="1"/>
  <c r="DJ18" i="2" s="1"/>
  <c r="AO18" i="2"/>
  <c r="BA18" i="2" s="1"/>
  <c r="CE18" i="2" s="1"/>
  <c r="DI18" i="2" s="1"/>
  <c r="AM18" i="2"/>
  <c r="AY18" i="2" s="1"/>
  <c r="CC18" i="2" s="1"/>
  <c r="EL18" i="2" s="1"/>
  <c r="AN18" i="1"/>
  <c r="AZ18" i="1" s="1"/>
  <c r="CD18" i="1" s="1"/>
  <c r="DH18" i="1" s="1"/>
  <c r="AP18" i="1"/>
  <c r="BB18" i="1" s="1"/>
  <c r="CF18" i="1" s="1"/>
  <c r="DJ18" i="1" s="1"/>
  <c r="AO17" i="3"/>
  <c r="BA17" i="3" s="1"/>
  <c r="CE17" i="3" s="1"/>
  <c r="DI17" i="3" s="1"/>
  <c r="AN17" i="3"/>
  <c r="AZ17" i="3" s="1"/>
  <c r="CD17" i="3" s="1"/>
  <c r="DH17" i="3" s="1"/>
  <c r="AQ17" i="3"/>
  <c r="BC17" i="3" s="1"/>
  <c r="CG17" i="3" s="1"/>
  <c r="DK17" i="3" s="1"/>
  <c r="AL17" i="3"/>
  <c r="AX17" i="3" s="1"/>
  <c r="CB17" i="3" s="1"/>
  <c r="EK17" i="3" s="1"/>
  <c r="AP17" i="2"/>
  <c r="BB17" i="2" s="1"/>
  <c r="CF17" i="2" s="1"/>
  <c r="DJ17" i="2" s="1"/>
  <c r="AQ17" i="2"/>
  <c r="BC17" i="2" s="1"/>
  <c r="CG17" i="2" s="1"/>
  <c r="DK17" i="2" s="1"/>
  <c r="AN17" i="2"/>
  <c r="AZ17" i="2" s="1"/>
  <c r="CD17" i="2" s="1"/>
  <c r="DH17" i="2" s="1"/>
  <c r="AQ17" i="1"/>
  <c r="BC17" i="1" s="1"/>
  <c r="CG17" i="1" s="1"/>
  <c r="DK17" i="1" s="1"/>
  <c r="AO17" i="1"/>
  <c r="BA17" i="1" s="1"/>
  <c r="CE17" i="1" s="1"/>
  <c r="DI17" i="1" s="1"/>
  <c r="AM17" i="1"/>
  <c r="AY17" i="1" s="1"/>
  <c r="CC17" i="1" s="1"/>
  <c r="EL17" i="1" s="1"/>
  <c r="AP17" i="1"/>
  <c r="BB17" i="1" s="1"/>
  <c r="CF17" i="1" s="1"/>
  <c r="DJ17" i="1" s="1"/>
  <c r="AN17" i="1"/>
  <c r="AZ17" i="1" s="1"/>
  <c r="CD17" i="1" s="1"/>
  <c r="DH17" i="1" s="1"/>
  <c r="AP16" i="3"/>
  <c r="BB16" i="3" s="1"/>
  <c r="CF16" i="3" s="1"/>
  <c r="DJ16" i="3" s="1"/>
  <c r="AM16" i="3"/>
  <c r="AY16" i="3" s="1"/>
  <c r="CC16" i="3" s="1"/>
  <c r="EL16" i="3" s="1"/>
  <c r="AN16" i="2"/>
  <c r="AZ16" i="2" s="1"/>
  <c r="CD16" i="2" s="1"/>
  <c r="DH16" i="2" s="1"/>
  <c r="AP16" i="1"/>
  <c r="BB16" i="1" s="1"/>
  <c r="CF16" i="1" s="1"/>
  <c r="DJ16" i="1" s="1"/>
  <c r="AO16" i="1"/>
  <c r="BA16" i="1" s="1"/>
  <c r="CE16" i="1" s="1"/>
  <c r="DI16" i="1" s="1"/>
  <c r="AQ16" i="1"/>
  <c r="BC16" i="1" s="1"/>
  <c r="CG16" i="1" s="1"/>
  <c r="DK16" i="1" s="1"/>
  <c r="AM16" i="1"/>
  <c r="AY16" i="1" s="1"/>
  <c r="CC16" i="1" s="1"/>
  <c r="AO15" i="3"/>
  <c r="BA15" i="3" s="1"/>
  <c r="CE15" i="3" s="1"/>
  <c r="DI15" i="3" s="1"/>
  <c r="AN15" i="3"/>
  <c r="AZ15" i="3" s="1"/>
  <c r="CD15" i="3" s="1"/>
  <c r="DH15" i="3" s="1"/>
  <c r="AP15" i="3"/>
  <c r="BB15" i="3" s="1"/>
  <c r="CF15" i="3" s="1"/>
  <c r="DJ15" i="3" s="1"/>
  <c r="AO15" i="2"/>
  <c r="BA15" i="2" s="1"/>
  <c r="CE15" i="2" s="1"/>
  <c r="DI15" i="2" s="1"/>
  <c r="AN15" i="2"/>
  <c r="AZ15" i="2" s="1"/>
  <c r="CD15" i="2" s="1"/>
  <c r="DH15" i="2" s="1"/>
  <c r="AO15" i="1"/>
  <c r="BA15" i="1" s="1"/>
  <c r="CE15" i="1" s="1"/>
  <c r="DI15" i="1" s="1"/>
  <c r="AQ15" i="1"/>
  <c r="BC15" i="1" s="1"/>
  <c r="AP15" i="1"/>
  <c r="BB15" i="1" s="1"/>
  <c r="CF15" i="1" s="1"/>
  <c r="DJ15" i="1" s="1"/>
  <c r="AN14" i="3"/>
  <c r="AZ14" i="3" s="1"/>
  <c r="CD14" i="3" s="1"/>
  <c r="DH14" i="3" s="1"/>
  <c r="AO14" i="3"/>
  <c r="BA14" i="3" s="1"/>
  <c r="CE14" i="3" s="1"/>
  <c r="DI14" i="3" s="1"/>
  <c r="AL14" i="3"/>
  <c r="AX14" i="3" s="1"/>
  <c r="CB14" i="3" s="1"/>
  <c r="EK14" i="3" s="1"/>
  <c r="BP45" i="2"/>
  <c r="AP14" i="2"/>
  <c r="BB14" i="2" s="1"/>
  <c r="CF14" i="2" s="1"/>
  <c r="DJ14" i="2" s="1"/>
  <c r="AQ14" i="2"/>
  <c r="BC14" i="2" s="1"/>
  <c r="CG14" i="2" s="1"/>
  <c r="DK14" i="2" s="1"/>
  <c r="AO14" i="1"/>
  <c r="BA14" i="1" s="1"/>
  <c r="CE14" i="1" s="1"/>
  <c r="DI14" i="1" s="1"/>
  <c r="AL14" i="1"/>
  <c r="AX14" i="1" s="1"/>
  <c r="CB14" i="1" s="1"/>
  <c r="EK14" i="1" s="1"/>
  <c r="AQ14" i="1"/>
  <c r="BC14" i="1" s="1"/>
  <c r="CG14" i="1" s="1"/>
  <c r="DK14" i="1" s="1"/>
  <c r="AM14" i="1"/>
  <c r="AY14" i="1" s="1"/>
  <c r="CC14" i="1" s="1"/>
  <c r="EL14" i="1" s="1"/>
  <c r="AO13" i="3"/>
  <c r="BA13" i="3" s="1"/>
  <c r="CE13" i="3" s="1"/>
  <c r="DI13" i="3" s="1"/>
  <c r="AL13" i="3"/>
  <c r="AX13" i="3" s="1"/>
  <c r="CB13" i="3" s="1"/>
  <c r="EK13" i="3" s="1"/>
  <c r="AP13" i="2"/>
  <c r="BB13" i="2" s="1"/>
  <c r="CF13" i="2" s="1"/>
  <c r="DJ13" i="2" s="1"/>
  <c r="AQ13" i="1"/>
  <c r="BC13" i="1" s="1"/>
  <c r="CG13" i="1" s="1"/>
  <c r="DK13" i="1" s="1"/>
  <c r="AP13" i="1"/>
  <c r="BB13" i="1" s="1"/>
  <c r="CF13" i="1" s="1"/>
  <c r="DJ13" i="1" s="1"/>
  <c r="AO13" i="1"/>
  <c r="BA13" i="1" s="1"/>
  <c r="CE13" i="1" s="1"/>
  <c r="DI13" i="1" s="1"/>
  <c r="AL13" i="1"/>
  <c r="AX13" i="1" s="1"/>
  <c r="CB13" i="1" s="1"/>
  <c r="EK13" i="1" s="1"/>
  <c r="R45" i="1"/>
  <c r="AN13" i="1"/>
  <c r="AZ13" i="1" s="1"/>
  <c r="CD13" i="1" s="1"/>
  <c r="DH13" i="1" s="1"/>
  <c r="AQ12" i="3"/>
  <c r="BC12" i="3" s="1"/>
  <c r="CG12" i="3" s="1"/>
  <c r="DK12" i="3" s="1"/>
  <c r="AP12" i="3"/>
  <c r="BB12" i="3" s="1"/>
  <c r="CF12" i="3" s="1"/>
  <c r="DJ12" i="3" s="1"/>
  <c r="AN12" i="3"/>
  <c r="AZ12" i="3" s="1"/>
  <c r="CD12" i="3" s="1"/>
  <c r="DH12" i="3" s="1"/>
  <c r="AL12" i="3"/>
  <c r="AX12" i="3" s="1"/>
  <c r="CB12" i="3" s="1"/>
  <c r="EK12" i="3" s="1"/>
  <c r="AP12" i="2"/>
  <c r="BB12" i="2" s="1"/>
  <c r="CF12" i="2" s="1"/>
  <c r="DJ12" i="2" s="1"/>
  <c r="AN12" i="2"/>
  <c r="AZ12" i="2" s="1"/>
  <c r="CD12" i="2" s="1"/>
  <c r="DH12" i="2" s="1"/>
  <c r="AM12" i="2"/>
  <c r="AY12" i="2" s="1"/>
  <c r="CC12" i="2" s="1"/>
  <c r="EL12" i="2" s="1"/>
  <c r="AQ12" i="1"/>
  <c r="BC12" i="1" s="1"/>
  <c r="CG12" i="1" s="1"/>
  <c r="DK12" i="1" s="1"/>
  <c r="AP12" i="1"/>
  <c r="BB12" i="1" s="1"/>
  <c r="CF12" i="1" s="1"/>
  <c r="DJ12" i="1" s="1"/>
  <c r="AO12" i="1"/>
  <c r="BA12" i="1" s="1"/>
  <c r="CE12" i="1" s="1"/>
  <c r="DI12" i="1" s="1"/>
  <c r="AN12" i="1"/>
  <c r="AZ12" i="1" s="1"/>
  <c r="CD12" i="1" s="1"/>
  <c r="DH12" i="1" s="1"/>
  <c r="AM12" i="1"/>
  <c r="AY12" i="1" s="1"/>
  <c r="CC12" i="1" s="1"/>
  <c r="AL12" i="1"/>
  <c r="AX12" i="1" s="1"/>
  <c r="CB12" i="1" s="1"/>
  <c r="EK12" i="1" s="1"/>
  <c r="CZ45" i="3"/>
  <c r="AQ11" i="3"/>
  <c r="BC11" i="3" s="1"/>
  <c r="CG11" i="3" s="1"/>
  <c r="DK11" i="3" s="1"/>
  <c r="AO11" i="3"/>
  <c r="BA11" i="3" s="1"/>
  <c r="CE11" i="3" s="1"/>
  <c r="DI11" i="3" s="1"/>
  <c r="AN11" i="3"/>
  <c r="AZ11" i="3" s="1"/>
  <c r="CD11" i="3" s="1"/>
  <c r="DH11" i="3" s="1"/>
  <c r="AM11" i="3"/>
  <c r="AY11" i="3" s="1"/>
  <c r="CC11" i="3" s="1"/>
  <c r="EL11" i="3" s="1"/>
  <c r="AO11" i="2"/>
  <c r="BA11" i="2" s="1"/>
  <c r="CE11" i="2" s="1"/>
  <c r="DI11" i="2" s="1"/>
  <c r="AP11" i="2"/>
  <c r="BB11" i="2" s="1"/>
  <c r="CF11" i="2" s="1"/>
  <c r="DJ11" i="2" s="1"/>
  <c r="AN11" i="1"/>
  <c r="AZ11" i="1" s="1"/>
  <c r="CD11" i="1" s="1"/>
  <c r="DH11" i="1" s="1"/>
  <c r="AL11" i="1"/>
  <c r="AX11" i="1" s="1"/>
  <c r="CB11" i="1" s="1"/>
  <c r="EK11" i="1" s="1"/>
  <c r="AP10" i="3"/>
  <c r="BB10" i="3" s="1"/>
  <c r="CF10" i="3" s="1"/>
  <c r="DJ10" i="3" s="1"/>
  <c r="AM10" i="3"/>
  <c r="AY10" i="3" s="1"/>
  <c r="CC10" i="3" s="1"/>
  <c r="EL10" i="3" s="1"/>
  <c r="AQ10" i="3"/>
  <c r="BC10" i="3" s="1"/>
  <c r="CG10" i="3" s="1"/>
  <c r="DK10" i="3" s="1"/>
  <c r="AN10" i="3"/>
  <c r="AZ10" i="3" s="1"/>
  <c r="CD10" i="3" s="1"/>
  <c r="DH10" i="3" s="1"/>
  <c r="AP10" i="2"/>
  <c r="BB10" i="2" s="1"/>
  <c r="CF10" i="2" s="1"/>
  <c r="DJ10" i="2" s="1"/>
  <c r="Q45" i="2"/>
  <c r="AQ10" i="2"/>
  <c r="BC10" i="2" s="1"/>
  <c r="CG10" i="2" s="1"/>
  <c r="DK10" i="2" s="1"/>
  <c r="AN10" i="2"/>
  <c r="AZ10" i="2" s="1"/>
  <c r="CD10" i="2" s="1"/>
  <c r="DH10" i="2" s="1"/>
  <c r="AN10" i="1"/>
  <c r="AZ10" i="1" s="1"/>
  <c r="CD10" i="1" s="1"/>
  <c r="DH10" i="1" s="1"/>
  <c r="AQ10" i="1"/>
  <c r="BC10" i="1" s="1"/>
  <c r="CG10" i="1" s="1"/>
  <c r="DK10" i="1" s="1"/>
  <c r="AO10" i="1"/>
  <c r="BA10" i="1" s="1"/>
  <c r="CE10" i="1" s="1"/>
  <c r="DI10" i="1" s="1"/>
  <c r="AQ9" i="3"/>
  <c r="BC9" i="3" s="1"/>
  <c r="CG9" i="3" s="1"/>
  <c r="DK9" i="3" s="1"/>
  <c r="AO9" i="3"/>
  <c r="BA9" i="3" s="1"/>
  <c r="CE9" i="3" s="1"/>
  <c r="DI9" i="3" s="1"/>
  <c r="AM9" i="3"/>
  <c r="AY9" i="3" s="1"/>
  <c r="CC9" i="3" s="1"/>
  <c r="EL9" i="3" s="1"/>
  <c r="AL9" i="3"/>
  <c r="AX9" i="3" s="1"/>
  <c r="CB9" i="3" s="1"/>
  <c r="EK9" i="3" s="1"/>
  <c r="AP9" i="2"/>
  <c r="BB9" i="2" s="1"/>
  <c r="CF9" i="2" s="1"/>
  <c r="DJ9" i="2" s="1"/>
  <c r="AQ9" i="2"/>
  <c r="BC9" i="2" s="1"/>
  <c r="CG9" i="2" s="1"/>
  <c r="DK9" i="2" s="1"/>
  <c r="AQ9" i="1"/>
  <c r="BC9" i="1" s="1"/>
  <c r="CG9" i="1" s="1"/>
  <c r="DK9" i="1" s="1"/>
  <c r="AO9" i="1"/>
  <c r="BA9" i="1" s="1"/>
  <c r="CE9" i="1" s="1"/>
  <c r="DI9" i="1" s="1"/>
  <c r="AN9" i="1"/>
  <c r="AZ9" i="1" s="1"/>
  <c r="CD9" i="1" s="1"/>
  <c r="DH9" i="1" s="1"/>
  <c r="AM9" i="1"/>
  <c r="AY9" i="1" s="1"/>
  <c r="CC9" i="1" s="1"/>
  <c r="EL9" i="1" s="1"/>
  <c r="AP9" i="1"/>
  <c r="BB9" i="1" s="1"/>
  <c r="CF9" i="1" s="1"/>
  <c r="DJ9" i="1" s="1"/>
  <c r="N45" i="1"/>
  <c r="AP8" i="3"/>
  <c r="BB8" i="3" s="1"/>
  <c r="CF8" i="3" s="1"/>
  <c r="DJ8" i="3" s="1"/>
  <c r="AQ8" i="3"/>
  <c r="BC8" i="3" s="1"/>
  <c r="CG8" i="3" s="1"/>
  <c r="DK8" i="3" s="1"/>
  <c r="AN8" i="3"/>
  <c r="AZ8" i="3" s="1"/>
  <c r="CD8" i="3" s="1"/>
  <c r="DH8" i="3" s="1"/>
  <c r="AO8" i="3"/>
  <c r="BA8" i="3" s="1"/>
  <c r="CE8" i="3" s="1"/>
  <c r="DI8" i="3" s="1"/>
  <c r="AK45" i="2"/>
  <c r="AQ8" i="2"/>
  <c r="BC8" i="2" s="1"/>
  <c r="CG8" i="2" s="1"/>
  <c r="DK8" i="2" s="1"/>
  <c r="AO8" i="2"/>
  <c r="BA8" i="2" s="1"/>
  <c r="CE8" i="2" s="1"/>
  <c r="DI8" i="2" s="1"/>
  <c r="AP8" i="2"/>
  <c r="BB8" i="2" s="1"/>
  <c r="CF8" i="2" s="1"/>
  <c r="DJ8" i="2" s="1"/>
  <c r="AN8" i="2"/>
  <c r="AZ8" i="2" s="1"/>
  <c r="CD8" i="2" s="1"/>
  <c r="DH8" i="2" s="1"/>
  <c r="AM8" i="1"/>
  <c r="AY8" i="1" s="1"/>
  <c r="CC8" i="1" s="1"/>
  <c r="EL8" i="1" s="1"/>
  <c r="AQ8" i="1"/>
  <c r="BC8" i="1" s="1"/>
  <c r="CG8" i="1" s="1"/>
  <c r="DK8" i="1" s="1"/>
  <c r="O45" i="1"/>
  <c r="AQ7" i="3"/>
  <c r="BC7" i="3" s="1"/>
  <c r="CG7" i="3" s="1"/>
  <c r="DK7" i="3" s="1"/>
  <c r="AN7" i="3"/>
  <c r="AZ7" i="3" s="1"/>
  <c r="CD7" i="3" s="1"/>
  <c r="DH7" i="3" s="1"/>
  <c r="AL7" i="3"/>
  <c r="AX7" i="3" s="1"/>
  <c r="CB7" i="3" s="1"/>
  <c r="EK7" i="3" s="1"/>
  <c r="AP7" i="3"/>
  <c r="BB7" i="3" s="1"/>
  <c r="CF7" i="3" s="1"/>
  <c r="DJ7" i="3" s="1"/>
  <c r="AP7" i="2"/>
  <c r="BB7" i="2" s="1"/>
  <c r="CF7" i="2" s="1"/>
  <c r="DJ7" i="2" s="1"/>
  <c r="AN7" i="2"/>
  <c r="AZ7" i="2" s="1"/>
  <c r="CD7" i="2" s="1"/>
  <c r="DH7" i="2" s="1"/>
  <c r="AL7" i="2"/>
  <c r="AX7" i="2" s="1"/>
  <c r="CB7" i="2" s="1"/>
  <c r="AQ7" i="2"/>
  <c r="BC7" i="2" s="1"/>
  <c r="CG7" i="2" s="1"/>
  <c r="DK7" i="2" s="1"/>
  <c r="AO7" i="2"/>
  <c r="BA7" i="2" s="1"/>
  <c r="CE7" i="2" s="1"/>
  <c r="DI7" i="2" s="1"/>
  <c r="P45" i="2"/>
  <c r="AN7" i="1"/>
  <c r="AZ7" i="1" s="1"/>
  <c r="CD7" i="1" s="1"/>
  <c r="DH7" i="1" s="1"/>
  <c r="AM7" i="1"/>
  <c r="AY7" i="1" s="1"/>
  <c r="CC7" i="1" s="1"/>
  <c r="EL7" i="1" s="1"/>
  <c r="AQ7" i="1"/>
  <c r="BC7" i="1" s="1"/>
  <c r="CG7" i="1" s="1"/>
  <c r="DK7" i="1" s="1"/>
  <c r="AP7" i="1"/>
  <c r="BB7" i="1" s="1"/>
  <c r="CF7" i="1" s="1"/>
  <c r="DJ7" i="1" s="1"/>
  <c r="AO7" i="1"/>
  <c r="BA7" i="1" s="1"/>
  <c r="CE7" i="1" s="1"/>
  <c r="DI7" i="1" s="1"/>
  <c r="AM6" i="3"/>
  <c r="AY6" i="3" s="1"/>
  <c r="CC6" i="3" s="1"/>
  <c r="DF6" i="2"/>
  <c r="AM6" i="2"/>
  <c r="AY6" i="2" s="1"/>
  <c r="CC6" i="2" s="1"/>
  <c r="EL6" i="2" s="1"/>
  <c r="AQ6" i="2"/>
  <c r="BC6" i="2" s="1"/>
  <c r="CG6" i="2" s="1"/>
  <c r="DK6" i="2" s="1"/>
  <c r="AO6" i="2"/>
  <c r="BA6" i="2" s="1"/>
  <c r="CE6" i="2" s="1"/>
  <c r="AN6" i="2"/>
  <c r="AZ6" i="2" s="1"/>
  <c r="CD6" i="2" s="1"/>
  <c r="DH6" i="2" s="1"/>
  <c r="AN6" i="1"/>
  <c r="AZ6" i="1" s="1"/>
  <c r="CD6" i="1" s="1"/>
  <c r="DH6" i="1" s="1"/>
  <c r="AQ6" i="1"/>
  <c r="BC6" i="1" s="1"/>
  <c r="CG6" i="1" s="1"/>
  <c r="DK6" i="1" s="1"/>
  <c r="AQ5" i="3"/>
  <c r="BC5" i="3" s="1"/>
  <c r="CG5" i="3" s="1"/>
  <c r="DK5" i="3" s="1"/>
  <c r="AP5" i="3"/>
  <c r="BB5" i="3" s="1"/>
  <c r="CF5" i="3" s="1"/>
  <c r="DJ5" i="3" s="1"/>
  <c r="AO5" i="3"/>
  <c r="BA5" i="3" s="1"/>
  <c r="CE5" i="3" s="1"/>
  <c r="DI5" i="3" s="1"/>
  <c r="P45" i="3"/>
  <c r="AN5" i="3"/>
  <c r="AZ5" i="3" s="1"/>
  <c r="CD5" i="3" s="1"/>
  <c r="DH5" i="3" s="1"/>
  <c r="AL5" i="3"/>
  <c r="AX5" i="3" s="1"/>
  <c r="CB5" i="3" s="1"/>
  <c r="EK5" i="3" s="1"/>
  <c r="AO5" i="2"/>
  <c r="BA5" i="2" s="1"/>
  <c r="CE5" i="2" s="1"/>
  <c r="DI5" i="2" s="1"/>
  <c r="AN5" i="2"/>
  <c r="AZ5" i="2" s="1"/>
  <c r="CD5" i="2" s="1"/>
  <c r="DH5" i="2" s="1"/>
  <c r="AP5" i="2"/>
  <c r="BB5" i="2" s="1"/>
  <c r="CF5" i="2" s="1"/>
  <c r="DJ5" i="2" s="1"/>
  <c r="AM5" i="2"/>
  <c r="AY5" i="2" s="1"/>
  <c r="CC5" i="2" s="1"/>
  <c r="AQ5" i="1"/>
  <c r="BC5" i="1" s="1"/>
  <c r="CG5" i="1" s="1"/>
  <c r="DK5" i="1" s="1"/>
  <c r="AP5" i="1"/>
  <c r="BB5" i="1" s="1"/>
  <c r="CF5" i="1" s="1"/>
  <c r="DJ5" i="1" s="1"/>
  <c r="AL5" i="1"/>
  <c r="AX5" i="1" s="1"/>
  <c r="CB5" i="1" s="1"/>
  <c r="AO5" i="1"/>
  <c r="BA5" i="1" s="1"/>
  <c r="CE5" i="1" s="1"/>
  <c r="DI5" i="1" s="1"/>
  <c r="AP4" i="3"/>
  <c r="BB4" i="3" s="1"/>
  <c r="AN4" i="3"/>
  <c r="AZ4" i="3" s="1"/>
  <c r="CD4" i="3" s="1"/>
  <c r="DH4" i="3" s="1"/>
  <c r="BU45" i="2"/>
  <c r="AO4" i="2"/>
  <c r="BA4" i="2" s="1"/>
  <c r="CE4" i="2" s="1"/>
  <c r="DI4" i="2" s="1"/>
  <c r="AP4" i="1"/>
  <c r="BB4" i="1" s="1"/>
  <c r="CF4" i="1" s="1"/>
  <c r="DJ4" i="1" s="1"/>
  <c r="AM4" i="1"/>
  <c r="AY4" i="1" s="1"/>
  <c r="CC4" i="1" s="1"/>
  <c r="AQ4" i="1"/>
  <c r="BC4" i="1" s="1"/>
  <c r="CG4" i="1" s="1"/>
  <c r="DK4" i="1" s="1"/>
  <c r="AN44" i="3"/>
  <c r="AZ44" i="3" s="1"/>
  <c r="CD44" i="3" s="1"/>
  <c r="DH44" i="3" s="1"/>
  <c r="AL43" i="3"/>
  <c r="AX43" i="3" s="1"/>
  <c r="CB43" i="3" s="1"/>
  <c r="EK43" i="3" s="1"/>
  <c r="AN40" i="3"/>
  <c r="AZ40" i="3" s="1"/>
  <c r="CD40" i="3" s="1"/>
  <c r="DH40" i="3" s="1"/>
  <c r="AQ39" i="3"/>
  <c r="BC39" i="3" s="1"/>
  <c r="CG39" i="3" s="1"/>
  <c r="DK39" i="3" s="1"/>
  <c r="AM39" i="3"/>
  <c r="AY39" i="3" s="1"/>
  <c r="CC39" i="3" s="1"/>
  <c r="DB45" i="3"/>
  <c r="AQ37" i="3"/>
  <c r="BC37" i="3" s="1"/>
  <c r="CG37" i="3" s="1"/>
  <c r="DK37" i="3" s="1"/>
  <c r="AL36" i="3"/>
  <c r="AX36" i="3" s="1"/>
  <c r="CB36" i="3" s="1"/>
  <c r="EK36" i="3" s="1"/>
  <c r="AO32" i="3"/>
  <c r="BA32" i="3" s="1"/>
  <c r="CE32" i="3" s="1"/>
  <c r="DI32" i="3" s="1"/>
  <c r="AL27" i="3"/>
  <c r="AX27" i="3" s="1"/>
  <c r="CB27" i="3" s="1"/>
  <c r="EK27" i="3" s="1"/>
  <c r="AL22" i="3"/>
  <c r="AX22" i="3" s="1"/>
  <c r="CB22" i="3" s="1"/>
  <c r="EK22" i="3" s="1"/>
  <c r="AN22" i="3"/>
  <c r="AZ22" i="3" s="1"/>
  <c r="CD22" i="3" s="1"/>
  <c r="DH22" i="3" s="1"/>
  <c r="AL21" i="3"/>
  <c r="AX21" i="3" s="1"/>
  <c r="CB21" i="3" s="1"/>
  <c r="EK21" i="3" s="1"/>
  <c r="AN21" i="3"/>
  <c r="AZ21" i="3" s="1"/>
  <c r="CD21" i="3" s="1"/>
  <c r="DH21" i="3" s="1"/>
  <c r="AN19" i="3"/>
  <c r="AZ19" i="3" s="1"/>
  <c r="CD19" i="3" s="1"/>
  <c r="DH19" i="3" s="1"/>
  <c r="AN18" i="3"/>
  <c r="AZ18" i="3" s="1"/>
  <c r="CD18" i="3" s="1"/>
  <c r="DH18" i="3" s="1"/>
  <c r="BR45" i="3"/>
  <c r="AM17" i="3"/>
  <c r="AY17" i="3" s="1"/>
  <c r="CC17" i="3" s="1"/>
  <c r="EL17" i="3" s="1"/>
  <c r="AQ16" i="3"/>
  <c r="BC16" i="3" s="1"/>
  <c r="CG16" i="3" s="1"/>
  <c r="DK16" i="3" s="1"/>
  <c r="AL15" i="3"/>
  <c r="AX15" i="3" s="1"/>
  <c r="CB15" i="3" s="1"/>
  <c r="EK15" i="3" s="1"/>
  <c r="AQ14" i="3"/>
  <c r="BC14" i="3" s="1"/>
  <c r="CG14" i="3" s="1"/>
  <c r="DK14" i="3" s="1"/>
  <c r="AM14" i="3"/>
  <c r="AY14" i="3" s="1"/>
  <c r="CC14" i="3" s="1"/>
  <c r="EL14" i="3" s="1"/>
  <c r="AQ13" i="3"/>
  <c r="BC13" i="3" s="1"/>
  <c r="CG13" i="3" s="1"/>
  <c r="DK13" i="3" s="1"/>
  <c r="AP11" i="3"/>
  <c r="BB11" i="3" s="1"/>
  <c r="CF11" i="3" s="1"/>
  <c r="DJ11" i="3" s="1"/>
  <c r="AN9" i="3"/>
  <c r="AZ9" i="3" s="1"/>
  <c r="CD9" i="3" s="1"/>
  <c r="DH9" i="3" s="1"/>
  <c r="AP9" i="3"/>
  <c r="BB9" i="3" s="1"/>
  <c r="CF9" i="3" s="1"/>
  <c r="DJ9" i="3" s="1"/>
  <c r="AM7" i="3"/>
  <c r="AY7" i="3" s="1"/>
  <c r="CC7" i="3" s="1"/>
  <c r="EL7" i="3" s="1"/>
  <c r="AQ6" i="3"/>
  <c r="BC6" i="3" s="1"/>
  <c r="CG6" i="3" s="1"/>
  <c r="DK6" i="3" s="1"/>
  <c r="AO43" i="3"/>
  <c r="BA43" i="3" s="1"/>
  <c r="CE43" i="3" s="1"/>
  <c r="DI43" i="3" s="1"/>
  <c r="AQ43" i="3"/>
  <c r="BC43" i="3" s="1"/>
  <c r="CG43" i="3" s="1"/>
  <c r="DK43" i="3" s="1"/>
  <c r="AQ42" i="3"/>
  <c r="BC42" i="3" s="1"/>
  <c r="CG42" i="3" s="1"/>
  <c r="DK42" i="3" s="1"/>
  <c r="AM42" i="3"/>
  <c r="AY42" i="3" s="1"/>
  <c r="CC42" i="3" s="1"/>
  <c r="EL42" i="3" s="1"/>
  <c r="AP39" i="3"/>
  <c r="BB39" i="3" s="1"/>
  <c r="CF39" i="3" s="1"/>
  <c r="DJ39" i="3" s="1"/>
  <c r="AO39" i="3"/>
  <c r="BA39" i="3" s="1"/>
  <c r="CE39" i="3" s="1"/>
  <c r="DI39" i="3" s="1"/>
  <c r="AN38" i="3"/>
  <c r="AZ38" i="3" s="1"/>
  <c r="CD38" i="3" s="1"/>
  <c r="DH38" i="3" s="1"/>
  <c r="AP37" i="3"/>
  <c r="BB37" i="3" s="1"/>
  <c r="CF37" i="3" s="1"/>
  <c r="DJ37" i="3" s="1"/>
  <c r="AL37" i="3"/>
  <c r="AX37" i="3" s="1"/>
  <c r="CB37" i="3" s="1"/>
  <c r="EK37" i="3" s="1"/>
  <c r="AP36" i="3"/>
  <c r="BB36" i="3" s="1"/>
  <c r="CF36" i="3" s="1"/>
  <c r="DJ36" i="3" s="1"/>
  <c r="AM36" i="3"/>
  <c r="AY36" i="3" s="1"/>
  <c r="CC36" i="3" s="1"/>
  <c r="AO36" i="3"/>
  <c r="BA36" i="3" s="1"/>
  <c r="CE36" i="3" s="1"/>
  <c r="DI36" i="3" s="1"/>
  <c r="AP35" i="3"/>
  <c r="BB35" i="3" s="1"/>
  <c r="CF35" i="3" s="1"/>
  <c r="DJ35" i="3" s="1"/>
  <c r="AN32" i="3"/>
  <c r="AZ32" i="3" s="1"/>
  <c r="CD32" i="3" s="1"/>
  <c r="DH32" i="3" s="1"/>
  <c r="AL30" i="3"/>
  <c r="AX30" i="3" s="1"/>
  <c r="CB30" i="3" s="1"/>
  <c r="EK30" i="3" s="1"/>
  <c r="AN29" i="3"/>
  <c r="AZ29" i="3" s="1"/>
  <c r="CD29" i="3" s="1"/>
  <c r="DH29" i="3" s="1"/>
  <c r="AL26" i="3"/>
  <c r="AX26" i="3" s="1"/>
  <c r="CB26" i="3" s="1"/>
  <c r="EK26" i="3" s="1"/>
  <c r="AO25" i="3"/>
  <c r="BA25" i="3" s="1"/>
  <c r="CE25" i="3" s="1"/>
  <c r="DI25" i="3" s="1"/>
  <c r="AN23" i="3"/>
  <c r="AZ23" i="3" s="1"/>
  <c r="CD23" i="3" s="1"/>
  <c r="DH23" i="3" s="1"/>
  <c r="AQ22" i="3"/>
  <c r="BC22" i="3" s="1"/>
  <c r="CG22" i="3" s="1"/>
  <c r="DK22" i="3" s="1"/>
  <c r="AM22" i="3"/>
  <c r="AY22" i="3" s="1"/>
  <c r="CC22" i="3" s="1"/>
  <c r="EL22" i="3" s="1"/>
  <c r="AN20" i="3"/>
  <c r="AZ20" i="3" s="1"/>
  <c r="CD20" i="3" s="1"/>
  <c r="DH20" i="3" s="1"/>
  <c r="AQ19" i="3"/>
  <c r="BC19" i="3" s="1"/>
  <c r="CG19" i="3" s="1"/>
  <c r="DK19" i="3" s="1"/>
  <c r="AM19" i="3"/>
  <c r="AY19" i="3" s="1"/>
  <c r="CC19" i="3" s="1"/>
  <c r="EL19" i="3" s="1"/>
  <c r="AP14" i="3"/>
  <c r="BB14" i="3" s="1"/>
  <c r="CF14" i="3" s="1"/>
  <c r="DJ14" i="3" s="1"/>
  <c r="AO10" i="3"/>
  <c r="BA10" i="3" s="1"/>
  <c r="CE10" i="3" s="1"/>
  <c r="DI10" i="3" s="1"/>
  <c r="AL8" i="3"/>
  <c r="AX8" i="3" s="1"/>
  <c r="CB8" i="3" s="1"/>
  <c r="EK8" i="3" s="1"/>
  <c r="AO7" i="3"/>
  <c r="BA7" i="3" s="1"/>
  <c r="CE7" i="3" s="1"/>
  <c r="DI7" i="3" s="1"/>
  <c r="AP6" i="3"/>
  <c r="BB6" i="3" s="1"/>
  <c r="CF6" i="3" s="1"/>
  <c r="DJ6" i="3" s="1"/>
  <c r="AO4" i="3"/>
  <c r="BA4" i="3" s="1"/>
  <c r="CE4" i="3" s="1"/>
  <c r="DI4" i="3" s="1"/>
  <c r="AQ38" i="3"/>
  <c r="BC38" i="3" s="1"/>
  <c r="CG38" i="3" s="1"/>
  <c r="DK38" i="3" s="1"/>
  <c r="AO29" i="3"/>
  <c r="BA29" i="3" s="1"/>
  <c r="CE29" i="3" s="1"/>
  <c r="DI29" i="3" s="1"/>
  <c r="AN28" i="3"/>
  <c r="AZ28" i="3" s="1"/>
  <c r="CD28" i="3" s="1"/>
  <c r="DH28" i="3" s="1"/>
  <c r="AP42" i="3"/>
  <c r="BB42" i="3" s="1"/>
  <c r="CF42" i="3" s="1"/>
  <c r="DJ42" i="3" s="1"/>
  <c r="AN35" i="3"/>
  <c r="AZ35" i="3" s="1"/>
  <c r="CD35" i="3" s="1"/>
  <c r="DH35" i="3" s="1"/>
  <c r="AP32" i="3"/>
  <c r="BB32" i="3" s="1"/>
  <c r="CF32" i="3" s="1"/>
  <c r="DJ32" i="3" s="1"/>
  <c r="AL32" i="3"/>
  <c r="AX32" i="3" s="1"/>
  <c r="CB32" i="3" s="1"/>
  <c r="EK32" i="3" s="1"/>
  <c r="AQ31" i="3"/>
  <c r="BC31" i="3" s="1"/>
  <c r="CG31" i="3" s="1"/>
  <c r="DK31" i="3" s="1"/>
  <c r="AM28" i="3"/>
  <c r="AY28" i="3" s="1"/>
  <c r="CC28" i="3" s="1"/>
  <c r="EL28" i="3" s="1"/>
  <c r="AO26" i="3"/>
  <c r="BA26" i="3" s="1"/>
  <c r="CE26" i="3" s="1"/>
  <c r="DI26" i="3" s="1"/>
  <c r="AN24" i="3"/>
  <c r="AZ24" i="3" s="1"/>
  <c r="CD24" i="3" s="1"/>
  <c r="DH24" i="3" s="1"/>
  <c r="AP19" i="3"/>
  <c r="BB19" i="3" s="1"/>
  <c r="CF19" i="3" s="1"/>
  <c r="DJ19" i="3" s="1"/>
  <c r="CD16" i="3"/>
  <c r="DH16" i="3" s="1"/>
  <c r="AN44" i="2"/>
  <c r="AZ44" i="2" s="1"/>
  <c r="CD44" i="2" s="1"/>
  <c r="DH44" i="2" s="1"/>
  <c r="AM8" i="3"/>
  <c r="AY8" i="3" s="1"/>
  <c r="CC8" i="3" s="1"/>
  <c r="EL8" i="3" s="1"/>
  <c r="AO6" i="3"/>
  <c r="BA6" i="3" s="1"/>
  <c r="CE6" i="3" s="1"/>
  <c r="DI6" i="3" s="1"/>
  <c r="AN43" i="2"/>
  <c r="AZ43" i="2" s="1"/>
  <c r="CD43" i="2" s="1"/>
  <c r="DH43" i="2" s="1"/>
  <c r="AQ42" i="2"/>
  <c r="BC42" i="2" s="1"/>
  <c r="CG42" i="2" s="1"/>
  <c r="DK42" i="2" s="1"/>
  <c r="AM42" i="2"/>
  <c r="AY42" i="2" s="1"/>
  <c r="CC42" i="2" s="1"/>
  <c r="AO42" i="2"/>
  <c r="BA42" i="2" s="1"/>
  <c r="CE42" i="2" s="1"/>
  <c r="DI42" i="2" s="1"/>
  <c r="AQ39" i="2"/>
  <c r="BC39" i="2" s="1"/>
  <c r="CG39" i="2" s="1"/>
  <c r="DK39" i="2" s="1"/>
  <c r="AM39" i="2"/>
  <c r="AY39" i="2" s="1"/>
  <c r="CC39" i="2" s="1"/>
  <c r="AQ38" i="2"/>
  <c r="BC38" i="2" s="1"/>
  <c r="CG38" i="2" s="1"/>
  <c r="DK38" i="2" s="1"/>
  <c r="AM38" i="2"/>
  <c r="AY38" i="2" s="1"/>
  <c r="CC38" i="2" s="1"/>
  <c r="EL38" i="2" s="1"/>
  <c r="AM37" i="2"/>
  <c r="AY37" i="2" s="1"/>
  <c r="CC37" i="2" s="1"/>
  <c r="EL37" i="2" s="1"/>
  <c r="AO36" i="2"/>
  <c r="BA36" i="2" s="1"/>
  <c r="CE36" i="2" s="1"/>
  <c r="DI36" i="2" s="1"/>
  <c r="AO32" i="2"/>
  <c r="BA32" i="2" s="1"/>
  <c r="CE32" i="2" s="1"/>
  <c r="DI32" i="2" s="1"/>
  <c r="AQ31" i="2"/>
  <c r="BC31" i="2" s="1"/>
  <c r="CG31" i="2" s="1"/>
  <c r="DK31" i="2" s="1"/>
  <c r="AM31" i="2"/>
  <c r="AY31" i="2" s="1"/>
  <c r="CC31" i="2" s="1"/>
  <c r="EL31" i="2" s="1"/>
  <c r="AO23" i="2"/>
  <c r="BA23" i="2" s="1"/>
  <c r="CE23" i="2" s="1"/>
  <c r="DI23" i="2" s="1"/>
  <c r="AO22" i="2"/>
  <c r="BA22" i="2" s="1"/>
  <c r="CE22" i="2" s="1"/>
  <c r="DI22" i="2" s="1"/>
  <c r="AN21" i="2"/>
  <c r="AZ21" i="2" s="1"/>
  <c r="CD21" i="2" s="1"/>
  <c r="DH21" i="2" s="1"/>
  <c r="AP15" i="2"/>
  <c r="BB15" i="2" s="1"/>
  <c r="CF15" i="2" s="1"/>
  <c r="DJ15" i="2" s="1"/>
  <c r="AO14" i="2"/>
  <c r="BA14" i="2" s="1"/>
  <c r="CE14" i="2" s="1"/>
  <c r="DI14" i="2" s="1"/>
  <c r="AM14" i="2"/>
  <c r="AY14" i="2" s="1"/>
  <c r="CC14" i="2" s="1"/>
  <c r="EL14" i="2" s="1"/>
  <c r="AN13" i="2"/>
  <c r="AZ13" i="2" s="1"/>
  <c r="CD13" i="2" s="1"/>
  <c r="DH13" i="2" s="1"/>
  <c r="AQ11" i="2"/>
  <c r="BC11" i="2" s="1"/>
  <c r="CG11" i="2" s="1"/>
  <c r="DK11" i="2" s="1"/>
  <c r="AM11" i="2"/>
  <c r="AY11" i="2" s="1"/>
  <c r="CC11" i="2" s="1"/>
  <c r="AM10" i="2"/>
  <c r="AY10" i="2" s="1"/>
  <c r="CC10" i="2" s="1"/>
  <c r="EL10" i="2" s="1"/>
  <c r="AN9" i="2"/>
  <c r="AZ9" i="2" s="1"/>
  <c r="CD9" i="2" s="1"/>
  <c r="DH9" i="2" s="1"/>
  <c r="AP6" i="2"/>
  <c r="BB6" i="2" s="1"/>
  <c r="CF6" i="2" s="1"/>
  <c r="DJ6" i="2" s="1"/>
  <c r="AL43" i="1"/>
  <c r="AX43" i="1" s="1"/>
  <c r="CB43" i="1" s="1"/>
  <c r="EK43" i="1" s="1"/>
  <c r="AM42" i="1"/>
  <c r="AY42" i="1" s="1"/>
  <c r="CC42" i="1" s="1"/>
  <c r="EL42" i="1" s="1"/>
  <c r="AM36" i="1"/>
  <c r="AY36" i="1" s="1"/>
  <c r="CC36" i="1" s="1"/>
  <c r="EL36" i="1" s="1"/>
  <c r="AL6" i="3"/>
  <c r="AX6" i="3" s="1"/>
  <c r="CB6" i="3" s="1"/>
  <c r="EK6" i="3" s="1"/>
  <c r="AQ43" i="2"/>
  <c r="BC43" i="2" s="1"/>
  <c r="CG43" i="2" s="1"/>
  <c r="DK43" i="2" s="1"/>
  <c r="AP41" i="2"/>
  <c r="BB41" i="2" s="1"/>
  <c r="CF41" i="2" s="1"/>
  <c r="DJ41" i="2" s="1"/>
  <c r="AQ40" i="2"/>
  <c r="BC40" i="2" s="1"/>
  <c r="CG40" i="2" s="1"/>
  <c r="DK40" i="2" s="1"/>
  <c r="AP37" i="2"/>
  <c r="BB37" i="2" s="1"/>
  <c r="CF37" i="2" s="1"/>
  <c r="DJ37" i="2" s="1"/>
  <c r="AN37" i="2"/>
  <c r="AZ37" i="2" s="1"/>
  <c r="CD37" i="2" s="1"/>
  <c r="DH37" i="2" s="1"/>
  <c r="AQ26" i="2"/>
  <c r="BC26" i="2" s="1"/>
  <c r="CG26" i="2" s="1"/>
  <c r="DK26" i="2" s="1"/>
  <c r="AM26" i="2"/>
  <c r="AY26" i="2" s="1"/>
  <c r="CC26" i="2" s="1"/>
  <c r="AP21" i="2"/>
  <c r="BB21" i="2" s="1"/>
  <c r="CF21" i="2" s="1"/>
  <c r="DJ21" i="2" s="1"/>
  <c r="AO10" i="2"/>
  <c r="BA10" i="2" s="1"/>
  <c r="CE10" i="2" s="1"/>
  <c r="DI10" i="2" s="1"/>
  <c r="O45" i="2"/>
  <c r="BT45" i="2"/>
  <c r="AN24" i="2"/>
  <c r="AZ24" i="2" s="1"/>
  <c r="CD24" i="2" s="1"/>
  <c r="DH24" i="2" s="1"/>
  <c r="AQ36" i="1"/>
  <c r="BC36" i="1" s="1"/>
  <c r="CG36" i="1" s="1"/>
  <c r="DK36" i="1" s="1"/>
  <c r="AN39" i="2"/>
  <c r="AZ39" i="2" s="1"/>
  <c r="CD39" i="2" s="1"/>
  <c r="DH39" i="2" s="1"/>
  <c r="AP34" i="2"/>
  <c r="BB34" i="2" s="1"/>
  <c r="CF34" i="2" s="1"/>
  <c r="DJ34" i="2" s="1"/>
  <c r="AM25" i="2"/>
  <c r="AY25" i="2" s="1"/>
  <c r="CC25" i="2" s="1"/>
  <c r="EL25" i="2" s="1"/>
  <c r="AQ23" i="2"/>
  <c r="BC23" i="2" s="1"/>
  <c r="CG23" i="2" s="1"/>
  <c r="DK23" i="2" s="1"/>
  <c r="AQ16" i="2"/>
  <c r="BC16" i="2" s="1"/>
  <c r="CG16" i="2" s="1"/>
  <c r="DK16" i="2" s="1"/>
  <c r="AM16" i="2"/>
  <c r="AY16" i="2" s="1"/>
  <c r="CC16" i="2" s="1"/>
  <c r="EL16" i="2" s="1"/>
  <c r="AO16" i="2"/>
  <c r="BA16" i="2" s="1"/>
  <c r="CE16" i="2" s="1"/>
  <c r="DI16" i="2" s="1"/>
  <c r="AM15" i="2"/>
  <c r="AY15" i="2" s="1"/>
  <c r="CC15" i="2" s="1"/>
  <c r="EL15" i="2" s="1"/>
  <c r="AM9" i="2"/>
  <c r="AY9" i="2" s="1"/>
  <c r="CC9" i="2" s="1"/>
  <c r="EL9" i="2" s="1"/>
  <c r="AO9" i="2"/>
  <c r="BA9" i="2" s="1"/>
  <c r="CE9" i="2" s="1"/>
  <c r="DI9" i="2" s="1"/>
  <c r="AM7" i="2"/>
  <c r="AY7" i="2" s="1"/>
  <c r="CC7" i="2" s="1"/>
  <c r="EL7" i="2" s="1"/>
  <c r="AO39" i="1"/>
  <c r="BA39" i="1" s="1"/>
  <c r="CE39" i="1" s="1"/>
  <c r="DI39" i="1" s="1"/>
  <c r="AO37" i="1"/>
  <c r="BA37" i="1" s="1"/>
  <c r="CE37" i="1" s="1"/>
  <c r="DI37" i="1" s="1"/>
  <c r="AO34" i="1"/>
  <c r="BA34" i="1" s="1"/>
  <c r="CE34" i="1" s="1"/>
  <c r="DI34" i="1" s="1"/>
  <c r="AP33" i="1"/>
  <c r="BB33" i="1" s="1"/>
  <c r="CF33" i="1" s="1"/>
  <c r="DJ33" i="1" s="1"/>
  <c r="AP29" i="1"/>
  <c r="BB29" i="1" s="1"/>
  <c r="CF29" i="1" s="1"/>
  <c r="DJ29" i="1" s="1"/>
  <c r="AP28" i="1"/>
  <c r="BB28" i="1" s="1"/>
  <c r="CF28" i="1" s="1"/>
  <c r="DJ28" i="1" s="1"/>
  <c r="AP27" i="1"/>
  <c r="BB27" i="1" s="1"/>
  <c r="CF27" i="1" s="1"/>
  <c r="DJ27" i="1" s="1"/>
  <c r="AL27" i="1"/>
  <c r="AX27" i="1" s="1"/>
  <c r="CB27" i="1" s="1"/>
  <c r="EK27" i="1" s="1"/>
  <c r="P45" i="1"/>
  <c r="AN26" i="1"/>
  <c r="AZ26" i="1" s="1"/>
  <c r="CD26" i="1" s="1"/>
  <c r="DH26" i="1" s="1"/>
  <c r="AL24" i="1"/>
  <c r="AX24" i="1" s="1"/>
  <c r="CB24" i="1" s="1"/>
  <c r="EK24" i="1" s="1"/>
  <c r="AM20" i="1"/>
  <c r="AY20" i="1" s="1"/>
  <c r="CC20" i="1" s="1"/>
  <c r="AO19" i="1"/>
  <c r="BA19" i="1" s="1"/>
  <c r="CE19" i="1" s="1"/>
  <c r="DI19" i="1" s="1"/>
  <c r="AO18" i="1"/>
  <c r="BA18" i="1" s="1"/>
  <c r="CE18" i="1" s="1"/>
  <c r="DI18" i="1" s="1"/>
  <c r="AL16" i="1"/>
  <c r="AX16" i="1" s="1"/>
  <c r="CB16" i="1" s="1"/>
  <c r="EK16" i="1" s="1"/>
  <c r="AM15" i="1"/>
  <c r="AY15" i="1" s="1"/>
  <c r="CC15" i="1" s="1"/>
  <c r="EL15" i="1" s="1"/>
  <c r="AP14" i="1"/>
  <c r="BB14" i="1" s="1"/>
  <c r="CF14" i="1" s="1"/>
  <c r="DJ14" i="1" s="1"/>
  <c r="AP8" i="1"/>
  <c r="BB8" i="1" s="1"/>
  <c r="CF8" i="1" s="1"/>
  <c r="DJ8" i="1" s="1"/>
  <c r="AL7" i="1"/>
  <c r="AX7" i="1" s="1"/>
  <c r="CB7" i="1" s="1"/>
  <c r="EK7" i="1" s="1"/>
  <c r="AN5" i="1"/>
  <c r="AZ5" i="1" s="1"/>
  <c r="CD5" i="1" s="1"/>
  <c r="DH5" i="1" s="1"/>
  <c r="AQ34" i="1"/>
  <c r="BC34" i="1" s="1"/>
  <c r="CG34" i="1" s="1"/>
  <c r="DK34" i="1" s="1"/>
  <c r="AM34" i="1"/>
  <c r="AY34" i="1" s="1"/>
  <c r="CC34" i="1" s="1"/>
  <c r="EL34" i="1" s="1"/>
  <c r="AL33" i="1"/>
  <c r="AX33" i="1" s="1"/>
  <c r="CB33" i="1" s="1"/>
  <c r="EK33" i="1" s="1"/>
  <c r="AN33" i="1"/>
  <c r="AZ33" i="1" s="1"/>
  <c r="CD33" i="1" s="1"/>
  <c r="DH33" i="1" s="1"/>
  <c r="AM31" i="1"/>
  <c r="AY31" i="1" s="1"/>
  <c r="CC31" i="1" s="1"/>
  <c r="EL31" i="1" s="1"/>
  <c r="AL28" i="1"/>
  <c r="AX28" i="1" s="1"/>
  <c r="CB28" i="1" s="1"/>
  <c r="EK28" i="1" s="1"/>
  <c r="AO27" i="1"/>
  <c r="BA27" i="1" s="1"/>
  <c r="CE27" i="1" s="1"/>
  <c r="DI27" i="1" s="1"/>
  <c r="AN25" i="1"/>
  <c r="AZ25" i="1" s="1"/>
  <c r="CD25" i="1" s="1"/>
  <c r="DH25" i="1" s="1"/>
  <c r="AN24" i="1"/>
  <c r="AZ24" i="1" s="1"/>
  <c r="CD24" i="1" s="1"/>
  <c r="DH24" i="1" s="1"/>
  <c r="AQ23" i="1"/>
  <c r="BC23" i="1" s="1"/>
  <c r="CG23" i="1" s="1"/>
  <c r="DK23" i="1" s="1"/>
  <c r="AL20" i="1"/>
  <c r="AX20" i="1" s="1"/>
  <c r="CB20" i="1" s="1"/>
  <c r="EK20" i="1" s="1"/>
  <c r="AN15" i="1"/>
  <c r="AZ15" i="1" s="1"/>
  <c r="CD15" i="1" s="1"/>
  <c r="DH15" i="1" s="1"/>
  <c r="AL15" i="1"/>
  <c r="AX15" i="1" s="1"/>
  <c r="CB15" i="1" s="1"/>
  <c r="EK15" i="1" s="1"/>
  <c r="AM13" i="1"/>
  <c r="AY13" i="1" s="1"/>
  <c r="CC13" i="1" s="1"/>
  <c r="EL13" i="1" s="1"/>
  <c r="AM11" i="1"/>
  <c r="AY11" i="1" s="1"/>
  <c r="CC11" i="1" s="1"/>
  <c r="EL11" i="1" s="1"/>
  <c r="AO11" i="1"/>
  <c r="BA11" i="1" s="1"/>
  <c r="CE11" i="1" s="1"/>
  <c r="DI11" i="1" s="1"/>
  <c r="AM10" i="1"/>
  <c r="AY10" i="1" s="1"/>
  <c r="CC10" i="1" s="1"/>
  <c r="EL10" i="1" s="1"/>
  <c r="AM5" i="1"/>
  <c r="AY5" i="1" s="1"/>
  <c r="CC5" i="1" s="1"/>
  <c r="EL5" i="1" s="1"/>
  <c r="AL44" i="2"/>
  <c r="AX44" i="2" s="1"/>
  <c r="CB44" i="2" s="1"/>
  <c r="AL36" i="2"/>
  <c r="AX36" i="2" s="1"/>
  <c r="CB36" i="2" s="1"/>
  <c r="EK36" i="2" s="1"/>
  <c r="AL20" i="2"/>
  <c r="AX20" i="2" s="1"/>
  <c r="CB20" i="2" s="1"/>
  <c r="EK20" i="2" s="1"/>
  <c r="AL8" i="2"/>
  <c r="AX8" i="2" s="1"/>
  <c r="CB8" i="2" s="1"/>
  <c r="AL22" i="1"/>
  <c r="AX22" i="1" s="1"/>
  <c r="CB22" i="1" s="1"/>
  <c r="EK22" i="1" s="1"/>
  <c r="AQ18" i="1"/>
  <c r="BC18" i="1" s="1"/>
  <c r="CG18" i="1" s="1"/>
  <c r="DK18" i="1" s="1"/>
  <c r="AN4" i="1"/>
  <c r="AZ4" i="1" s="1"/>
  <c r="CD4" i="1" s="1"/>
  <c r="DH4" i="1" s="1"/>
  <c r="AL27" i="2"/>
  <c r="AX27" i="2" s="1"/>
  <c r="CB27" i="2" s="1"/>
  <c r="EK27" i="2" s="1"/>
  <c r="AL19" i="2"/>
  <c r="AX19" i="2" s="1"/>
  <c r="CB19" i="2" s="1"/>
  <c r="EK19" i="2" s="1"/>
  <c r="AL15" i="2"/>
  <c r="AX15" i="2" s="1"/>
  <c r="CB15" i="2" s="1"/>
  <c r="EK15" i="2" s="1"/>
  <c r="AL11" i="2"/>
  <c r="AX11" i="2" s="1"/>
  <c r="CB11" i="2" s="1"/>
  <c r="EK11" i="2" s="1"/>
  <c r="AM29" i="1"/>
  <c r="AY29" i="1" s="1"/>
  <c r="CC29" i="1" s="1"/>
  <c r="EL29" i="1" s="1"/>
  <c r="AQ28" i="1"/>
  <c r="BC28" i="1" s="1"/>
  <c r="CG28" i="1" s="1"/>
  <c r="DK28" i="1" s="1"/>
  <c r="AN16" i="1"/>
  <c r="AZ16" i="1" s="1"/>
  <c r="CD16" i="1" s="1"/>
  <c r="DH16" i="1" s="1"/>
  <c r="AN14" i="1"/>
  <c r="AZ14" i="1" s="1"/>
  <c r="CD14" i="1" s="1"/>
  <c r="DH14" i="1" s="1"/>
  <c r="AO8" i="1"/>
  <c r="BA8" i="1" s="1"/>
  <c r="CE8" i="1" s="1"/>
  <c r="DI8" i="1" s="1"/>
  <c r="DC45" i="3"/>
  <c r="O45" i="3"/>
  <c r="DF32" i="2"/>
  <c r="AJ45" i="3"/>
  <c r="AN28" i="2"/>
  <c r="AZ28" i="2" s="1"/>
  <c r="CD28" i="2" s="1"/>
  <c r="DH28" i="2" s="1"/>
  <c r="AL24" i="2"/>
  <c r="AX24" i="2" s="1"/>
  <c r="CB24" i="2" s="1"/>
  <c r="EK24" i="2" s="1"/>
  <c r="AF45" i="2"/>
  <c r="AG45" i="2"/>
  <c r="S45" i="3"/>
  <c r="BT45" i="3"/>
  <c r="BP45" i="3"/>
  <c r="R45" i="2"/>
  <c r="AG45" i="3"/>
  <c r="AM12" i="3"/>
  <c r="AY12" i="3" s="1"/>
  <c r="CC12" i="3" s="1"/>
  <c r="EL12" i="3" s="1"/>
  <c r="BS45" i="3"/>
  <c r="AO35" i="2"/>
  <c r="BA35" i="2" s="1"/>
  <c r="CE35" i="2" s="1"/>
  <c r="DI35" i="2" s="1"/>
  <c r="AI45" i="2"/>
  <c r="AH45" i="3"/>
  <c r="AL19" i="3"/>
  <c r="AX19" i="3" s="1"/>
  <c r="CB19" i="3" s="1"/>
  <c r="EK19" i="3" s="1"/>
  <c r="AF45" i="3"/>
  <c r="DD45" i="3"/>
  <c r="DF14" i="2"/>
  <c r="AI45" i="3"/>
  <c r="AO20" i="3"/>
  <c r="BA20" i="3" s="1"/>
  <c r="CE20" i="3" s="1"/>
  <c r="DI20" i="3" s="1"/>
  <c r="DE45" i="3"/>
  <c r="S45" i="2"/>
  <c r="AQ5" i="2"/>
  <c r="BQ45" i="2"/>
  <c r="AP30" i="3"/>
  <c r="BB30" i="3" s="1"/>
  <c r="CF30" i="3" s="1"/>
  <c r="DJ30" i="3" s="1"/>
  <c r="R45" i="3"/>
  <c r="AL10" i="3"/>
  <c r="AX10" i="3" s="1"/>
  <c r="CB10" i="3" s="1"/>
  <c r="EK10" i="3" s="1"/>
  <c r="N45" i="3"/>
  <c r="BU45" i="3"/>
  <c r="BQ45" i="3"/>
  <c r="AQ11" i="1"/>
  <c r="AO4" i="1"/>
  <c r="Q45" i="1"/>
  <c r="N45" i="2"/>
  <c r="DF23" i="2"/>
  <c r="AK45" i="3"/>
  <c r="AO30" i="3"/>
  <c r="BA30" i="3" s="1"/>
  <c r="CE30" i="3" s="1"/>
  <c r="DI30" i="3" s="1"/>
  <c r="AN27" i="3"/>
  <c r="AZ27" i="3" s="1"/>
  <c r="CD27" i="3" s="1"/>
  <c r="DH27" i="3" s="1"/>
  <c r="AQ15" i="3"/>
  <c r="BC15" i="3" s="1"/>
  <c r="CG15" i="3" s="1"/>
  <c r="DK15" i="3" s="1"/>
  <c r="AN13" i="3"/>
  <c r="AZ13" i="3" s="1"/>
  <c r="CD13" i="3" s="1"/>
  <c r="DH13" i="3" s="1"/>
  <c r="AM4" i="3"/>
  <c r="Q45" i="3"/>
  <c r="BR45" i="2"/>
  <c r="AQ36" i="3"/>
  <c r="BC36" i="3" s="1"/>
  <c r="CG36" i="3" s="1"/>
  <c r="DK36" i="3" s="1"/>
  <c r="AP34" i="3"/>
  <c r="BB34" i="3" s="1"/>
  <c r="CF34" i="3" s="1"/>
  <c r="DJ34" i="3" s="1"/>
  <c r="BS45" i="2"/>
  <c r="AM15" i="3"/>
  <c r="AY15" i="3" s="1"/>
  <c r="CC15" i="3" s="1"/>
  <c r="EL15" i="3" s="1"/>
  <c r="AN6" i="3"/>
  <c r="AP19" i="2"/>
  <c r="BB19" i="2" s="1"/>
  <c r="CF19" i="2" s="1"/>
  <c r="DJ19" i="2" s="1"/>
  <c r="AM13" i="2"/>
  <c r="AY13" i="2" s="1"/>
  <c r="CC13" i="2" s="1"/>
  <c r="EL13" i="2" s="1"/>
  <c r="AP4" i="2"/>
  <c r="AJ45" i="2"/>
  <c r="AP37" i="1"/>
  <c r="BB37" i="1" s="1"/>
  <c r="CF37" i="1" s="1"/>
  <c r="DJ37" i="1" s="1"/>
  <c r="DG17" i="1"/>
  <c r="AM13" i="3"/>
  <c r="AY13" i="3" s="1"/>
  <c r="CC13" i="3" s="1"/>
  <c r="EL13" i="3" s="1"/>
  <c r="AO12" i="3"/>
  <c r="BA12" i="3" s="1"/>
  <c r="CE12" i="3" s="1"/>
  <c r="DI12" i="3" s="1"/>
  <c r="DA45" i="3"/>
  <c r="AM23" i="1"/>
  <c r="AY23" i="1" s="1"/>
  <c r="CC23" i="1" s="1"/>
  <c r="EL23" i="1" s="1"/>
  <c r="AQ4" i="3"/>
  <c r="AP40" i="2"/>
  <c r="BB40" i="2" s="1"/>
  <c r="CF40" i="2" s="1"/>
  <c r="DJ40" i="2" s="1"/>
  <c r="AO26" i="2"/>
  <c r="BA26" i="2" s="1"/>
  <c r="CE26" i="2" s="1"/>
  <c r="DI26" i="2" s="1"/>
  <c r="AQ20" i="2"/>
  <c r="BC20" i="2" s="1"/>
  <c r="CG20" i="2" s="1"/>
  <c r="DK20" i="2" s="1"/>
  <c r="AP16" i="2"/>
  <c r="BB16" i="2" s="1"/>
  <c r="CF16" i="2" s="1"/>
  <c r="DJ16" i="2" s="1"/>
  <c r="AL16" i="2"/>
  <c r="AX16" i="2" s="1"/>
  <c r="CB16" i="2" s="1"/>
  <c r="EK16" i="2" s="1"/>
  <c r="AL4" i="3"/>
  <c r="AP44" i="2"/>
  <c r="BB44" i="2" s="1"/>
  <c r="CF44" i="2" s="1"/>
  <c r="DJ44" i="2" s="1"/>
  <c r="AM41" i="2"/>
  <c r="AY41" i="2" s="1"/>
  <c r="CC41" i="2" s="1"/>
  <c r="EL41" i="2" s="1"/>
  <c r="AO39" i="2"/>
  <c r="BA39" i="2" s="1"/>
  <c r="CE39" i="2" s="1"/>
  <c r="DI39" i="2" s="1"/>
  <c r="AP29" i="2"/>
  <c r="BB29" i="2" s="1"/>
  <c r="CF29" i="2" s="1"/>
  <c r="DJ29" i="2" s="1"/>
  <c r="AL28" i="2"/>
  <c r="AX28" i="2" s="1"/>
  <c r="CB28" i="2" s="1"/>
  <c r="EK28" i="2" s="1"/>
  <c r="AP20" i="2"/>
  <c r="BB20" i="2" s="1"/>
  <c r="CF20" i="2" s="1"/>
  <c r="DJ20" i="2" s="1"/>
  <c r="AM20" i="2"/>
  <c r="AY20" i="2" s="1"/>
  <c r="CC20" i="2" s="1"/>
  <c r="EL20" i="2" s="1"/>
  <c r="AO13" i="2"/>
  <c r="BA13" i="2" s="1"/>
  <c r="AN4" i="2"/>
  <c r="AH45" i="2"/>
  <c r="AQ15" i="2"/>
  <c r="BC15" i="2" s="1"/>
  <c r="CG15" i="2" s="1"/>
  <c r="DK15" i="2" s="1"/>
  <c r="AL4" i="2"/>
  <c r="AP44" i="1"/>
  <c r="BB44" i="1" s="1"/>
  <c r="CF44" i="1" s="1"/>
  <c r="DJ44" i="1" s="1"/>
  <c r="AM43" i="1"/>
  <c r="AY43" i="1" s="1"/>
  <c r="CC43" i="1" s="1"/>
  <c r="EL43" i="1" s="1"/>
  <c r="CG15" i="1"/>
  <c r="DK15" i="1" s="1"/>
  <c r="AL12" i="2"/>
  <c r="AX12" i="2" s="1"/>
  <c r="CB12" i="2" s="1"/>
  <c r="EK12" i="2" s="1"/>
  <c r="AM8" i="2"/>
  <c r="AY8" i="2" s="1"/>
  <c r="CC8" i="2" s="1"/>
  <c r="EL8" i="2" s="1"/>
  <c r="AQ29" i="1"/>
  <c r="BC29" i="1" s="1"/>
  <c r="CG29" i="1" s="1"/>
  <c r="DK29" i="1" s="1"/>
  <c r="AN29" i="1"/>
  <c r="AZ29" i="1" s="1"/>
  <c r="CD29" i="1" s="1"/>
  <c r="DH29" i="1" s="1"/>
  <c r="AP26" i="1"/>
  <c r="BB26" i="1" s="1"/>
  <c r="CF26" i="1" s="1"/>
  <c r="DJ26" i="1" s="1"/>
  <c r="AP24" i="1"/>
  <c r="BB24" i="1" s="1"/>
  <c r="CF24" i="1" s="1"/>
  <c r="DJ24" i="1" s="1"/>
  <c r="AQ21" i="1"/>
  <c r="BC21" i="1" s="1"/>
  <c r="CG21" i="1" s="1"/>
  <c r="DK21" i="1" s="1"/>
  <c r="AL39" i="1"/>
  <c r="AX39" i="1" s="1"/>
  <c r="CB39" i="1" s="1"/>
  <c r="EK39" i="1" s="1"/>
  <c r="AM38" i="1"/>
  <c r="AY38" i="1" s="1"/>
  <c r="CC38" i="1" s="1"/>
  <c r="EL38" i="1" s="1"/>
  <c r="AL38" i="1"/>
  <c r="AX38" i="1" s="1"/>
  <c r="CB38" i="1" s="1"/>
  <c r="EK38" i="1" s="1"/>
  <c r="AN30" i="1"/>
  <c r="AZ30" i="1" s="1"/>
  <c r="CD30" i="1" s="1"/>
  <c r="DH30" i="1" s="1"/>
  <c r="AN27" i="1"/>
  <c r="AP19" i="1"/>
  <c r="AQ19" i="1"/>
  <c r="BC19" i="1" s="1"/>
  <c r="CG19" i="1" s="1"/>
  <c r="DK19" i="1" s="1"/>
  <c r="AM18" i="1"/>
  <c r="AL9" i="1"/>
  <c r="AX9" i="1" s="1"/>
  <c r="CB9" i="1" s="1"/>
  <c r="EK9" i="1" s="1"/>
  <c r="AL8" i="1"/>
  <c r="EK4" i="1" l="1"/>
  <c r="EL4" i="1"/>
  <c r="DG4" i="1"/>
  <c r="DF38" i="2"/>
  <c r="EL6" i="1"/>
  <c r="ER6" i="1" s="1"/>
  <c r="DG6" i="1"/>
  <c r="DF17" i="2"/>
  <c r="DF18" i="2"/>
  <c r="DF5" i="2"/>
  <c r="DF17" i="1"/>
  <c r="DF40" i="2"/>
  <c r="DF31" i="2"/>
  <c r="DF21" i="1"/>
  <c r="DF25" i="1"/>
  <c r="DF23" i="1"/>
  <c r="DG41" i="1"/>
  <c r="DF13" i="2"/>
  <c r="DF25" i="2"/>
  <c r="DG30" i="2"/>
  <c r="DF33" i="2"/>
  <c r="DF39" i="2"/>
  <c r="DF35" i="2"/>
  <c r="DF18" i="3"/>
  <c r="DF18" i="1"/>
  <c r="DG12" i="1"/>
  <c r="EL12" i="1"/>
  <c r="ER12" i="1" s="1"/>
  <c r="DF29" i="1"/>
  <c r="EK29" i="1"/>
  <c r="DF5" i="1"/>
  <c r="EK5" i="1"/>
  <c r="DG21" i="1"/>
  <c r="EL21" i="1"/>
  <c r="DG27" i="1"/>
  <c r="EL27" i="1"/>
  <c r="DG16" i="1"/>
  <c r="EL16" i="1"/>
  <c r="ER16" i="1" s="1"/>
  <c r="DF6" i="1"/>
  <c r="EK6" i="1"/>
  <c r="DG20" i="1"/>
  <c r="EL20" i="1"/>
  <c r="EN20" i="1" s="1"/>
  <c r="DG8" i="1"/>
  <c r="DF44" i="1"/>
  <c r="EK44" i="1"/>
  <c r="DG22" i="2"/>
  <c r="DF42" i="2"/>
  <c r="DG27" i="2"/>
  <c r="DG43" i="2"/>
  <c r="EL43" i="2"/>
  <c r="EN43" i="2" s="1"/>
  <c r="DF44" i="2"/>
  <c r="EK44" i="2"/>
  <c r="EL21" i="2"/>
  <c r="ER21" i="2" s="1"/>
  <c r="DG42" i="2"/>
  <c r="EL42" i="2"/>
  <c r="DF29" i="2"/>
  <c r="DF10" i="2"/>
  <c r="DF22" i="2"/>
  <c r="DF7" i="2"/>
  <c r="EK7" i="2"/>
  <c r="DG19" i="2"/>
  <c r="EL19" i="2"/>
  <c r="DF41" i="2"/>
  <c r="DG26" i="2"/>
  <c r="EL26" i="2"/>
  <c r="ER26" i="2" s="1"/>
  <c r="DG11" i="2"/>
  <c r="EL11" i="2"/>
  <c r="DG5" i="2"/>
  <c r="EL5" i="2"/>
  <c r="DG21" i="2"/>
  <c r="DG40" i="2"/>
  <c r="DF8" i="2"/>
  <c r="EK8" i="2"/>
  <c r="DG39" i="2"/>
  <c r="EL39" i="2"/>
  <c r="EQ47" i="3"/>
  <c r="EU45" i="3"/>
  <c r="EV10" i="3" s="1"/>
  <c r="DG30" i="3"/>
  <c r="DF38" i="3"/>
  <c r="DG16" i="3"/>
  <c r="DG38" i="3"/>
  <c r="DF40" i="3"/>
  <c r="DG34" i="3"/>
  <c r="EL34" i="3"/>
  <c r="DG35" i="3"/>
  <c r="EL35" i="3"/>
  <c r="DG36" i="3"/>
  <c r="EL36" i="3"/>
  <c r="ER36" i="3" s="1"/>
  <c r="DF11" i="3"/>
  <c r="DF20" i="3"/>
  <c r="EK20" i="3"/>
  <c r="DG26" i="3"/>
  <c r="EL26" i="3"/>
  <c r="DF41" i="3"/>
  <c r="EK41" i="3"/>
  <c r="DF44" i="3"/>
  <c r="EK44" i="3"/>
  <c r="DG20" i="3"/>
  <c r="EL20" i="3"/>
  <c r="DF39" i="3"/>
  <c r="EK39" i="3"/>
  <c r="DG39" i="3"/>
  <c r="EL39" i="3"/>
  <c r="DG6" i="3"/>
  <c r="EL6" i="3"/>
  <c r="DF42" i="3"/>
  <c r="EK42" i="3"/>
  <c r="ES45" i="3"/>
  <c r="EP47" i="3"/>
  <c r="EP47" i="2"/>
  <c r="DF41" i="1"/>
  <c r="AF35" i="1"/>
  <c r="AF45" i="1" s="1"/>
  <c r="EU45" i="2"/>
  <c r="EQ47" i="2"/>
  <c r="DF43" i="2"/>
  <c r="ET45" i="2"/>
  <c r="ET24" i="2"/>
  <c r="ET11" i="2"/>
  <c r="ET40" i="2"/>
  <c r="ET14" i="2"/>
  <c r="ET13" i="2"/>
  <c r="ET33" i="2"/>
  <c r="ET18" i="2"/>
  <c r="ET43" i="2"/>
  <c r="ET22" i="2"/>
  <c r="ET36" i="2"/>
  <c r="ET21" i="2"/>
  <c r="ET7" i="2"/>
  <c r="ET30" i="2"/>
  <c r="ET8" i="2"/>
  <c r="ET34" i="2"/>
  <c r="ET38" i="2"/>
  <c r="ET42" i="2"/>
  <c r="ET5" i="2"/>
  <c r="ET23" i="2"/>
  <c r="ET44" i="2"/>
  <c r="ET15" i="2"/>
  <c r="ET16" i="2"/>
  <c r="ET12" i="2"/>
  <c r="ET35" i="2"/>
  <c r="ET10" i="2"/>
  <c r="ET27" i="2"/>
  <c r="ET25" i="2"/>
  <c r="ET20" i="2"/>
  <c r="ET17" i="2"/>
  <c r="ET31" i="2"/>
  <c r="ET32" i="2"/>
  <c r="ET6" i="2"/>
  <c r="ET28" i="2"/>
  <c r="ET4" i="2"/>
  <c r="ET37" i="2"/>
  <c r="ET41" i="2"/>
  <c r="ET26" i="2"/>
  <c r="ET9" i="2"/>
  <c r="ET39" i="2"/>
  <c r="ET19" i="2"/>
  <c r="ET29" i="2"/>
  <c r="AB45" i="1"/>
  <c r="EQ35" i="1"/>
  <c r="AA45" i="1"/>
  <c r="EQ45" i="1" s="1"/>
  <c r="EU45" i="1" s="1"/>
  <c r="X45" i="1"/>
  <c r="AQ35" i="1"/>
  <c r="AQ45" i="1" s="1"/>
  <c r="AE45" i="1"/>
  <c r="AH35" i="1"/>
  <c r="AH45" i="1" s="1"/>
  <c r="V45" i="1"/>
  <c r="W45" i="1"/>
  <c r="AI35" i="1"/>
  <c r="AG35" i="1"/>
  <c r="EP35" i="1"/>
  <c r="U45" i="1"/>
  <c r="EP45" i="1" s="1"/>
  <c r="ES45" i="1" s="1"/>
  <c r="ER8" i="1"/>
  <c r="EN8" i="1"/>
  <c r="EN37" i="1"/>
  <c r="ER37" i="1"/>
  <c r="EN41" i="1"/>
  <c r="ER41" i="1"/>
  <c r="EN17" i="1"/>
  <c r="ER17" i="1"/>
  <c r="ER40" i="2"/>
  <c r="EN40" i="2"/>
  <c r="ER23" i="3"/>
  <c r="EN23" i="3"/>
  <c r="ER30" i="2"/>
  <c r="EN30" i="2"/>
  <c r="ER28" i="3"/>
  <c r="EN28" i="3"/>
  <c r="EN19" i="3"/>
  <c r="ER19" i="3"/>
  <c r="EN28" i="2"/>
  <c r="ER28" i="2"/>
  <c r="ER29" i="3"/>
  <c r="EN29" i="3"/>
  <c r="EN10" i="3"/>
  <c r="ER10" i="3"/>
  <c r="EN11" i="3"/>
  <c r="ER11" i="3"/>
  <c r="ER36" i="2"/>
  <c r="EN36" i="2"/>
  <c r="EN17" i="2"/>
  <c r="ER17" i="2"/>
  <c r="EN31" i="2"/>
  <c r="ER31" i="2"/>
  <c r="EN14" i="3"/>
  <c r="ER14" i="3"/>
  <c r="EN30" i="3"/>
  <c r="ER30" i="3"/>
  <c r="EN5" i="3"/>
  <c r="ER5" i="3"/>
  <c r="ER16" i="3"/>
  <c r="EN16" i="3"/>
  <c r="EN27" i="2"/>
  <c r="ER27" i="2"/>
  <c r="ER22" i="2"/>
  <c r="EN22" i="2"/>
  <c r="EN25" i="3"/>
  <c r="ER25" i="3"/>
  <c r="ER31" i="3"/>
  <c r="EN31" i="3"/>
  <c r="EN38" i="3"/>
  <c r="ER38" i="3"/>
  <c r="EN43" i="3"/>
  <c r="ER43" i="3"/>
  <c r="EN7" i="2"/>
  <c r="ER7" i="2"/>
  <c r="EN9" i="3"/>
  <c r="ER9" i="3"/>
  <c r="EN35" i="2"/>
  <c r="ER35" i="2"/>
  <c r="ER37" i="3"/>
  <c r="EN37" i="3"/>
  <c r="EN44" i="3"/>
  <c r="ER44" i="3"/>
  <c r="EN25" i="2"/>
  <c r="ER25" i="2"/>
  <c r="EN18" i="3"/>
  <c r="ER18" i="3"/>
  <c r="EN33" i="3"/>
  <c r="ER33" i="3"/>
  <c r="ER40" i="3"/>
  <c r="EN40" i="3"/>
  <c r="DG29" i="2"/>
  <c r="DG35" i="2"/>
  <c r="DF34" i="2"/>
  <c r="DG17" i="2"/>
  <c r="DF26" i="2"/>
  <c r="DF9" i="2"/>
  <c r="DF26" i="3"/>
  <c r="DF37" i="3"/>
  <c r="DF43" i="3"/>
  <c r="DG27" i="3"/>
  <c r="DG41" i="3"/>
  <c r="DG40" i="3"/>
  <c r="DG10" i="3"/>
  <c r="DG11" i="3"/>
  <c r="DG33" i="3"/>
  <c r="DF14" i="1"/>
  <c r="DF10" i="1"/>
  <c r="DF7" i="3"/>
  <c r="DF5" i="3"/>
  <c r="DG5" i="3"/>
  <c r="DF16" i="3"/>
  <c r="DG43" i="3"/>
  <c r="DG37" i="3"/>
  <c r="DG31" i="3"/>
  <c r="DG18" i="3"/>
  <c r="DF28" i="3"/>
  <c r="DF12" i="3"/>
  <c r="DF35" i="3"/>
  <c r="DG44" i="3"/>
  <c r="DF21" i="2"/>
  <c r="DG23" i="3"/>
  <c r="DF32" i="3"/>
  <c r="DF14" i="3"/>
  <c r="DF34" i="3"/>
  <c r="DF23" i="3"/>
  <c r="DF26" i="1"/>
  <c r="DF37" i="2"/>
  <c r="DG31" i="2"/>
  <c r="DF24" i="3"/>
  <c r="DG25" i="3"/>
  <c r="DG44" i="2"/>
  <c r="DF42" i="1"/>
  <c r="DF40" i="1"/>
  <c r="DG39" i="1"/>
  <c r="DG37" i="1"/>
  <c r="DF37" i="1"/>
  <c r="DF36" i="3"/>
  <c r="DG36" i="2"/>
  <c r="DF36" i="2"/>
  <c r="DF36" i="1"/>
  <c r="DG34" i="2"/>
  <c r="DF34" i="1"/>
  <c r="DF33" i="3"/>
  <c r="DG33" i="2"/>
  <c r="DG33" i="1"/>
  <c r="DG32" i="3"/>
  <c r="DG32" i="2"/>
  <c r="DG32" i="1"/>
  <c r="DF32" i="1"/>
  <c r="DF31" i="3"/>
  <c r="DF31" i="1"/>
  <c r="DG30" i="1"/>
  <c r="DF30" i="1"/>
  <c r="DG29" i="3"/>
  <c r="DF29" i="3"/>
  <c r="DG28" i="3"/>
  <c r="DG28" i="2"/>
  <c r="DG28" i="1"/>
  <c r="DF27" i="1"/>
  <c r="DG26" i="1"/>
  <c r="DF25" i="3"/>
  <c r="DG25" i="2"/>
  <c r="DG25" i="1"/>
  <c r="DG24" i="3"/>
  <c r="DG24" i="2"/>
  <c r="DG23" i="2"/>
  <c r="DF22" i="1"/>
  <c r="DG21" i="3"/>
  <c r="DG19" i="1"/>
  <c r="DF19" i="1"/>
  <c r="DG18" i="2"/>
  <c r="DF17" i="3"/>
  <c r="DF15" i="3"/>
  <c r="DG14" i="3"/>
  <c r="DF13" i="3"/>
  <c r="DF13" i="1"/>
  <c r="DG12" i="2"/>
  <c r="DF12" i="1"/>
  <c r="DF11" i="1"/>
  <c r="DG9" i="3"/>
  <c r="DF9" i="3"/>
  <c r="DG9" i="1"/>
  <c r="DG7" i="2"/>
  <c r="DG29" i="1"/>
  <c r="DF15" i="2"/>
  <c r="DG13" i="1"/>
  <c r="DF20" i="1"/>
  <c r="DG31" i="1"/>
  <c r="DF24" i="1"/>
  <c r="DG15" i="2"/>
  <c r="DG40" i="1"/>
  <c r="DG22" i="3"/>
  <c r="DG17" i="3"/>
  <c r="DF22" i="3"/>
  <c r="DF27" i="3"/>
  <c r="DI45" i="3"/>
  <c r="DF19" i="2"/>
  <c r="DG10" i="1"/>
  <c r="DF15" i="1"/>
  <c r="DG9" i="2"/>
  <c r="DG42" i="1"/>
  <c r="DG14" i="2"/>
  <c r="DF8" i="3"/>
  <c r="DF27" i="2"/>
  <c r="DG5" i="1"/>
  <c r="DG22" i="1"/>
  <c r="DF33" i="1"/>
  <c r="DF7" i="1"/>
  <c r="DG6" i="2"/>
  <c r="DG10" i="2"/>
  <c r="DG16" i="2"/>
  <c r="DF43" i="1"/>
  <c r="DF30" i="3"/>
  <c r="DG7" i="3"/>
  <c r="DF21" i="3"/>
  <c r="DF11" i="2"/>
  <c r="DF20" i="2"/>
  <c r="DG11" i="1"/>
  <c r="DF28" i="1"/>
  <c r="DF16" i="1"/>
  <c r="DF6" i="3"/>
  <c r="DG38" i="2"/>
  <c r="DG8" i="3"/>
  <c r="DG19" i="3"/>
  <c r="DG20" i="2"/>
  <c r="DG24" i="1"/>
  <c r="AM45" i="2"/>
  <c r="AO45" i="3"/>
  <c r="DF9" i="1"/>
  <c r="DG15" i="1"/>
  <c r="DK4" i="2"/>
  <c r="DF16" i="2"/>
  <c r="AQ45" i="3"/>
  <c r="BC4" i="3"/>
  <c r="DG13" i="3"/>
  <c r="AP45" i="2"/>
  <c r="BB4" i="2"/>
  <c r="AZ6" i="3"/>
  <c r="AN45" i="3"/>
  <c r="DF10" i="3"/>
  <c r="BC5" i="2"/>
  <c r="AQ45" i="2"/>
  <c r="CF4" i="3"/>
  <c r="BB45" i="3"/>
  <c r="AY18" i="1"/>
  <c r="BB19" i="1"/>
  <c r="DG38" i="1"/>
  <c r="DG8" i="2"/>
  <c r="DG41" i="2"/>
  <c r="DG34" i="1"/>
  <c r="DG13" i="2"/>
  <c r="DG36" i="1"/>
  <c r="BC11" i="1"/>
  <c r="DF24" i="2"/>
  <c r="AX8" i="1"/>
  <c r="AZ4" i="2"/>
  <c r="AN45" i="2"/>
  <c r="AX4" i="3"/>
  <c r="AL45" i="3"/>
  <c r="DI6" i="2"/>
  <c r="DI45" i="2" s="1"/>
  <c r="DG37" i="2"/>
  <c r="BA4" i="1"/>
  <c r="AP45" i="3"/>
  <c r="CE45" i="3"/>
  <c r="DG14" i="1"/>
  <c r="DF38" i="1"/>
  <c r="DG44" i="1"/>
  <c r="DG43" i="1"/>
  <c r="CC4" i="2"/>
  <c r="EL4" i="2" s="1"/>
  <c r="AY45" i="2"/>
  <c r="DF19" i="3"/>
  <c r="DG7" i="1"/>
  <c r="AZ27" i="1"/>
  <c r="DF39" i="1"/>
  <c r="DF12" i="2"/>
  <c r="AX4" i="2"/>
  <c r="AL45" i="2"/>
  <c r="CE13" i="2"/>
  <c r="DI13" i="2" s="1"/>
  <c r="BA45" i="2"/>
  <c r="DF28" i="2"/>
  <c r="DG23" i="1"/>
  <c r="DG15" i="3"/>
  <c r="AY4" i="3"/>
  <c r="AM45" i="3"/>
  <c r="BA45" i="3"/>
  <c r="AO45" i="2"/>
  <c r="DG12" i="3"/>
  <c r="EN6" i="1" l="1"/>
  <c r="AL35" i="1"/>
  <c r="AL45" i="1" s="1"/>
  <c r="EN12" i="1"/>
  <c r="EN16" i="1"/>
  <c r="ER43" i="2"/>
  <c r="EN26" i="2"/>
  <c r="EN36" i="3"/>
  <c r="EV30" i="3"/>
  <c r="EV17" i="3"/>
  <c r="EV22" i="3"/>
  <c r="EV40" i="3"/>
  <c r="EV4" i="3"/>
  <c r="EV31" i="3"/>
  <c r="EV21" i="3"/>
  <c r="EV37" i="3"/>
  <c r="EV26" i="3"/>
  <c r="EV36" i="3"/>
  <c r="EV6" i="3"/>
  <c r="EV23" i="3"/>
  <c r="EV41" i="3"/>
  <c r="EV18" i="3"/>
  <c r="EV20" i="3"/>
  <c r="EV12" i="3"/>
  <c r="EV42" i="3"/>
  <c r="ER20" i="1"/>
  <c r="EN21" i="2"/>
  <c r="EV9" i="3"/>
  <c r="EV7" i="3"/>
  <c r="EV34" i="3"/>
  <c r="EV28" i="3"/>
  <c r="EV16" i="3"/>
  <c r="EV14" i="3"/>
  <c r="EV32" i="3"/>
  <c r="EV39" i="3"/>
  <c r="EV5" i="3"/>
  <c r="EV33" i="3"/>
  <c r="EV35" i="3"/>
  <c r="EV11" i="3"/>
  <c r="EV27" i="3"/>
  <c r="EV19" i="3"/>
  <c r="EV38" i="3"/>
  <c r="EV44" i="3"/>
  <c r="EV8" i="3"/>
  <c r="EV25" i="3"/>
  <c r="EV13" i="3"/>
  <c r="EV29" i="3"/>
  <c r="EV45" i="3"/>
  <c r="EV15" i="3"/>
  <c r="EV43" i="3"/>
  <c r="EV24" i="3"/>
  <c r="EN6" i="3"/>
  <c r="ER6" i="3"/>
  <c r="ET5" i="3"/>
  <c r="ET12" i="3"/>
  <c r="ET31" i="3"/>
  <c r="ET22" i="3"/>
  <c r="ET15" i="3"/>
  <c r="ET21" i="3"/>
  <c r="ET20" i="3"/>
  <c r="ET11" i="3"/>
  <c r="ET19" i="3"/>
  <c r="ET27" i="3"/>
  <c r="ET26" i="3"/>
  <c r="ET35" i="3"/>
  <c r="ET23" i="3"/>
  <c r="ET13" i="3"/>
  <c r="ET41" i="3"/>
  <c r="ET39" i="3"/>
  <c r="ET33" i="3"/>
  <c r="ET42" i="3"/>
  <c r="ET7" i="3"/>
  <c r="ET9" i="3"/>
  <c r="ET43" i="3"/>
  <c r="ET16" i="3"/>
  <c r="ET34" i="3"/>
  <c r="ET6" i="3"/>
  <c r="ET38" i="3"/>
  <c r="ET4" i="3"/>
  <c r="ET29" i="3"/>
  <c r="ET45" i="3"/>
  <c r="ET32" i="3"/>
  <c r="ET10" i="3"/>
  <c r="ET14" i="3"/>
  <c r="ET44" i="3"/>
  <c r="ET40" i="3"/>
  <c r="ET24" i="3"/>
  <c r="ET30" i="3"/>
  <c r="ET25" i="3"/>
  <c r="ET8" i="3"/>
  <c r="ET36" i="3"/>
  <c r="ET28" i="3"/>
  <c r="ET18" i="3"/>
  <c r="ET37" i="3"/>
  <c r="ET17" i="3"/>
  <c r="AR45" i="1"/>
  <c r="EV45" i="2"/>
  <c r="EV41" i="2"/>
  <c r="EV19" i="2"/>
  <c r="EV39" i="2"/>
  <c r="EV44" i="2"/>
  <c r="EV24" i="2"/>
  <c r="EV11" i="2"/>
  <c r="EV23" i="2"/>
  <c r="EV16" i="2"/>
  <c r="EV9" i="2"/>
  <c r="EV29" i="2"/>
  <c r="EV31" i="2"/>
  <c r="EV22" i="2"/>
  <c r="EV4" i="2"/>
  <c r="EV13" i="2"/>
  <c r="EV38" i="2"/>
  <c r="EV43" i="2"/>
  <c r="EV10" i="2"/>
  <c r="EV5" i="2"/>
  <c r="EV14" i="2"/>
  <c r="EV33" i="2"/>
  <c r="EV18" i="2"/>
  <c r="EV30" i="2"/>
  <c r="EV34" i="2"/>
  <c r="EV15" i="2"/>
  <c r="EV25" i="2"/>
  <c r="EV6" i="2"/>
  <c r="EV20" i="2"/>
  <c r="EV32" i="2"/>
  <c r="EV28" i="2"/>
  <c r="EV12" i="2"/>
  <c r="EV35" i="2"/>
  <c r="EV17" i="2"/>
  <c r="EV37" i="2"/>
  <c r="EV8" i="2"/>
  <c r="EV27" i="2"/>
  <c r="EV7" i="2"/>
  <c r="EV26" i="2"/>
  <c r="EV36" i="2"/>
  <c r="EV42" i="2"/>
  <c r="EV40" i="2"/>
  <c r="EV21" i="2"/>
  <c r="AI45" i="1"/>
  <c r="AD45" i="1"/>
  <c r="AJ35" i="1"/>
  <c r="AP35" i="1" s="1"/>
  <c r="ES35" i="1"/>
  <c r="EP46" i="1"/>
  <c r="EP47" i="1" s="1"/>
  <c r="AG45" i="1"/>
  <c r="EU35" i="1"/>
  <c r="EQ46" i="1"/>
  <c r="EQ47" i="1" s="1"/>
  <c r="AO35" i="1"/>
  <c r="AC45" i="1"/>
  <c r="AM35" i="1"/>
  <c r="BC35" i="1"/>
  <c r="BC45" i="1" s="1"/>
  <c r="AN35" i="1"/>
  <c r="EN11" i="1"/>
  <c r="ER11" i="1"/>
  <c r="ER31" i="1"/>
  <c r="EN31" i="1"/>
  <c r="EN38" i="1"/>
  <c r="ER38" i="1"/>
  <c r="EN33" i="1"/>
  <c r="ER33" i="1"/>
  <c r="EN23" i="1"/>
  <c r="ER23" i="1"/>
  <c r="EN25" i="1"/>
  <c r="ER25" i="1"/>
  <c r="EN28" i="1"/>
  <c r="ER28" i="1"/>
  <c r="EN34" i="1"/>
  <c r="ER34" i="1"/>
  <c r="EN13" i="1"/>
  <c r="ER13" i="1"/>
  <c r="ER32" i="1"/>
  <c r="EN32" i="1"/>
  <c r="EN39" i="1"/>
  <c r="ER39" i="1"/>
  <c r="ER14" i="1"/>
  <c r="EN14" i="1"/>
  <c r="EN43" i="1"/>
  <c r="ER43" i="1"/>
  <c r="ER40" i="1"/>
  <c r="EN40" i="1"/>
  <c r="EN19" i="1"/>
  <c r="ER19" i="1"/>
  <c r="EN30" i="1"/>
  <c r="ER30" i="1"/>
  <c r="ER21" i="1"/>
  <c r="EN21" i="1"/>
  <c r="EN9" i="1"/>
  <c r="ER9" i="1"/>
  <c r="ER24" i="1"/>
  <c r="EN24" i="1"/>
  <c r="EN10" i="1"/>
  <c r="ER10" i="1"/>
  <c r="EN4" i="1"/>
  <c r="ER4" i="1"/>
  <c r="EN26" i="1"/>
  <c r="ER26" i="1"/>
  <c r="EN7" i="1"/>
  <c r="ER7" i="1"/>
  <c r="EN44" i="1"/>
  <c r="ER44" i="1"/>
  <c r="ER15" i="1"/>
  <c r="EN15" i="1"/>
  <c r="ER5" i="1"/>
  <c r="EN5" i="1"/>
  <c r="EN42" i="1"/>
  <c r="ER42" i="1"/>
  <c r="ER29" i="1"/>
  <c r="EN29" i="1"/>
  <c r="EN27" i="1"/>
  <c r="ER27" i="1"/>
  <c r="EN36" i="1"/>
  <c r="ER36" i="1"/>
  <c r="ER22" i="1"/>
  <c r="EN22" i="1"/>
  <c r="EN33" i="2"/>
  <c r="ER33" i="2"/>
  <c r="EN19" i="2"/>
  <c r="ER19" i="2"/>
  <c r="ER39" i="2"/>
  <c r="EN39" i="2"/>
  <c r="EN41" i="2"/>
  <c r="ER41" i="2"/>
  <c r="EN38" i="2"/>
  <c r="ER38" i="2"/>
  <c r="ER16" i="2"/>
  <c r="EN16" i="2"/>
  <c r="ER24" i="2"/>
  <c r="EN24" i="2"/>
  <c r="ER32" i="2"/>
  <c r="EN32" i="2"/>
  <c r="EN39" i="3"/>
  <c r="ER39" i="3"/>
  <c r="EN44" i="2"/>
  <c r="ER44" i="2"/>
  <c r="ER37" i="2"/>
  <c r="EN37" i="2"/>
  <c r="EN42" i="2"/>
  <c r="ER42" i="2"/>
  <c r="EN8" i="3"/>
  <c r="ER8" i="3"/>
  <c r="EN22" i="3"/>
  <c r="ER22" i="3"/>
  <c r="EN11" i="2"/>
  <c r="ER11" i="2"/>
  <c r="EN41" i="3"/>
  <c r="ER41" i="3"/>
  <c r="ER29" i="2"/>
  <c r="EN29" i="2"/>
  <c r="ER8" i="2"/>
  <c r="EN8" i="2"/>
  <c r="EN7" i="3"/>
  <c r="ER7" i="3"/>
  <c r="EN15" i="3"/>
  <c r="ER15" i="3"/>
  <c r="EN10" i="2"/>
  <c r="ER10" i="2"/>
  <c r="ER14" i="2"/>
  <c r="EN14" i="2"/>
  <c r="EN15" i="2"/>
  <c r="ER15" i="2"/>
  <c r="ER20" i="3"/>
  <c r="EN20" i="3"/>
  <c r="EN24" i="3"/>
  <c r="ER24" i="3"/>
  <c r="EN26" i="3"/>
  <c r="ER26" i="3"/>
  <c r="EN9" i="2"/>
  <c r="ER9" i="2"/>
  <c r="EN23" i="2"/>
  <c r="ER23" i="2"/>
  <c r="EN12" i="2"/>
  <c r="ER12" i="2"/>
  <c r="EN32" i="3"/>
  <c r="ER32" i="3"/>
  <c r="EN27" i="3"/>
  <c r="ER27" i="3"/>
  <c r="ER13" i="2"/>
  <c r="EN13" i="2"/>
  <c r="ER20" i="2"/>
  <c r="EN20" i="2"/>
  <c r="EN17" i="3"/>
  <c r="ER17" i="3"/>
  <c r="EN34" i="2"/>
  <c r="ER34" i="2"/>
  <c r="ER13" i="3"/>
  <c r="EN13" i="3"/>
  <c r="EN6" i="2"/>
  <c r="ER6" i="2"/>
  <c r="EN42" i="3"/>
  <c r="ER42" i="3"/>
  <c r="EN5" i="2"/>
  <c r="ER5" i="2"/>
  <c r="EN18" i="2"/>
  <c r="ER18" i="2"/>
  <c r="EN21" i="3"/>
  <c r="ER21" i="3"/>
  <c r="EN35" i="3"/>
  <c r="ER35" i="3"/>
  <c r="EN34" i="3"/>
  <c r="ER34" i="3"/>
  <c r="ER12" i="3"/>
  <c r="EN12" i="3"/>
  <c r="CE4" i="1"/>
  <c r="DI4" i="1" s="1"/>
  <c r="CD4" i="2"/>
  <c r="AZ45" i="2"/>
  <c r="CG4" i="3"/>
  <c r="BC45" i="3"/>
  <c r="CF19" i="1"/>
  <c r="DJ4" i="3"/>
  <c r="DJ45" i="3" s="1"/>
  <c r="CF45" i="3"/>
  <c r="CB4" i="2"/>
  <c r="EK4" i="2" s="1"/>
  <c r="AX45" i="2"/>
  <c r="AX45" i="3"/>
  <c r="CB4" i="3"/>
  <c r="CD27" i="1"/>
  <c r="CF4" i="2"/>
  <c r="BB45" i="2"/>
  <c r="CC4" i="3"/>
  <c r="EL4" i="3" s="1"/>
  <c r="AY45" i="3"/>
  <c r="CC45" i="2"/>
  <c r="DG4" i="2"/>
  <c r="DG45" i="2" s="1"/>
  <c r="CE45" i="2"/>
  <c r="CB8" i="1"/>
  <c r="EK8" i="1" s="1"/>
  <c r="CG11" i="1"/>
  <c r="CC18" i="1"/>
  <c r="EL18" i="1" s="1"/>
  <c r="CG5" i="2"/>
  <c r="BC45" i="2"/>
  <c r="CD6" i="3"/>
  <c r="AZ45" i="3"/>
  <c r="Q13" i="4" l="1"/>
  <c r="Q29" i="4"/>
  <c r="Q8" i="4"/>
  <c r="Q24" i="4"/>
  <c r="Q40" i="4"/>
  <c r="Q27" i="4"/>
  <c r="Q6" i="4"/>
  <c r="Q10" i="4"/>
  <c r="Q26" i="4"/>
  <c r="Q42" i="4"/>
  <c r="Q15" i="4"/>
  <c r="Q33" i="4"/>
  <c r="Q31" i="4"/>
  <c r="Q12" i="4"/>
  <c r="Q28" i="4"/>
  <c r="Q44" i="4"/>
  <c r="Q17" i="4"/>
  <c r="Q35" i="4"/>
  <c r="Q14" i="4"/>
  <c r="Q30" i="4"/>
  <c r="Q46" i="4"/>
  <c r="Q19" i="4"/>
  <c r="Q37" i="4"/>
  <c r="Q45" i="4"/>
  <c r="Q16" i="4"/>
  <c r="Q32" i="4"/>
  <c r="Q5" i="4"/>
  <c r="Q21" i="4"/>
  <c r="Q39" i="4"/>
  <c r="Q18" i="4"/>
  <c r="Q34" i="4"/>
  <c r="Q7" i="4"/>
  <c r="Q23" i="4"/>
  <c r="Q41" i="4"/>
  <c r="Q20" i="4"/>
  <c r="Q36" i="4"/>
  <c r="Q9" i="4"/>
  <c r="Q25" i="4"/>
  <c r="Q43" i="4"/>
  <c r="Q22" i="4"/>
  <c r="Q38" i="4"/>
  <c r="Q11" i="4"/>
  <c r="EN4" i="3"/>
  <c r="ER4" i="3"/>
  <c r="K38" i="4"/>
  <c r="K32" i="4"/>
  <c r="K20" i="4"/>
  <c r="K12" i="4"/>
  <c r="K44" i="4"/>
  <c r="K34" i="4"/>
  <c r="K24" i="4"/>
  <c r="K14" i="4"/>
  <c r="K40" i="4"/>
  <c r="K22" i="4"/>
  <c r="K10" i="4"/>
  <c r="K45" i="4"/>
  <c r="K43" i="4"/>
  <c r="K41" i="4"/>
  <c r="K39" i="4"/>
  <c r="K37" i="4"/>
  <c r="K35" i="4"/>
  <c r="K33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  <c r="K42" i="4"/>
  <c r="K30" i="4"/>
  <c r="K18" i="4"/>
  <c r="K6" i="4"/>
  <c r="K28" i="4"/>
  <c r="K8" i="4"/>
  <c r="K46" i="4"/>
  <c r="K36" i="4"/>
  <c r="K26" i="4"/>
  <c r="K16" i="4"/>
  <c r="DF45" i="3"/>
  <c r="AX35" i="1"/>
  <c r="AX45" i="1" s="1"/>
  <c r="AS45" i="1"/>
  <c r="AU45" i="1"/>
  <c r="AZ35" i="1"/>
  <c r="AN45" i="1"/>
  <c r="AW45" i="1"/>
  <c r="AP45" i="1"/>
  <c r="EV18" i="1"/>
  <c r="EV43" i="1"/>
  <c r="EV22" i="1"/>
  <c r="EV16" i="1"/>
  <c r="EV39" i="1"/>
  <c r="EV25" i="1"/>
  <c r="EV41" i="1"/>
  <c r="EV20" i="1"/>
  <c r="EV8" i="1"/>
  <c r="EV10" i="1"/>
  <c r="EV44" i="1"/>
  <c r="EV37" i="1"/>
  <c r="EV32" i="1"/>
  <c r="EV26" i="1"/>
  <c r="EV7" i="1"/>
  <c r="EV12" i="1"/>
  <c r="EV17" i="1"/>
  <c r="EV23" i="1"/>
  <c r="EV35" i="1"/>
  <c r="EV21" i="1"/>
  <c r="EV36" i="1"/>
  <c r="EV4" i="1"/>
  <c r="EV31" i="1"/>
  <c r="EV11" i="1"/>
  <c r="EV19" i="1"/>
  <c r="EV34" i="1"/>
  <c r="EV30" i="1"/>
  <c r="EV24" i="1"/>
  <c r="EV14" i="1"/>
  <c r="EV13" i="1"/>
  <c r="EV42" i="1"/>
  <c r="EV9" i="1"/>
  <c r="EV6" i="1"/>
  <c r="EV33" i="1"/>
  <c r="EV15" i="1"/>
  <c r="EV40" i="1"/>
  <c r="EV28" i="1"/>
  <c r="EV29" i="1"/>
  <c r="EV38" i="1"/>
  <c r="EV5" i="1"/>
  <c r="EV27" i="1"/>
  <c r="AY35" i="1"/>
  <c r="AM45" i="1"/>
  <c r="ET12" i="1"/>
  <c r="ET20" i="1"/>
  <c r="ET33" i="1"/>
  <c r="ET10" i="1"/>
  <c r="ET22" i="1"/>
  <c r="ET16" i="1"/>
  <c r="ET11" i="1"/>
  <c r="ET26" i="1"/>
  <c r="ET40" i="1"/>
  <c r="ET32" i="1"/>
  <c r="ET21" i="1"/>
  <c r="ET15" i="1"/>
  <c r="ET41" i="1"/>
  <c r="ET29" i="1"/>
  <c r="ET30" i="1"/>
  <c r="ET42" i="1"/>
  <c r="ET18" i="1"/>
  <c r="ET23" i="1"/>
  <c r="ET28" i="1"/>
  <c r="ET13" i="1"/>
  <c r="ET38" i="1"/>
  <c r="ET4" i="1"/>
  <c r="ET17" i="1"/>
  <c r="ET27" i="1"/>
  <c r="ET39" i="1"/>
  <c r="ET44" i="1"/>
  <c r="ET8" i="1"/>
  <c r="ET37" i="1"/>
  <c r="ET14" i="1"/>
  <c r="ET31" i="1"/>
  <c r="ET35" i="1"/>
  <c r="ET5" i="1"/>
  <c r="ET24" i="1"/>
  <c r="ET34" i="1"/>
  <c r="ET43" i="1"/>
  <c r="ET9" i="1"/>
  <c r="ET19" i="1"/>
  <c r="ET6" i="1"/>
  <c r="ET36" i="1"/>
  <c r="ET25" i="1"/>
  <c r="ET7" i="1"/>
  <c r="BB35" i="1"/>
  <c r="AJ45" i="1"/>
  <c r="ET45" i="1"/>
  <c r="BA35" i="1"/>
  <c r="AO45" i="1"/>
  <c r="CB35" i="1"/>
  <c r="EV45" i="1"/>
  <c r="EL45" i="2"/>
  <c r="EN4" i="2"/>
  <c r="ER4" i="2"/>
  <c r="ER46" i="2" s="1"/>
  <c r="DG18" i="1"/>
  <c r="DF8" i="1"/>
  <c r="DJ19" i="1"/>
  <c r="DK5" i="2"/>
  <c r="DK45" i="2" s="1"/>
  <c r="CG45" i="2"/>
  <c r="DK11" i="1"/>
  <c r="DH6" i="3"/>
  <c r="DH45" i="3" s="1"/>
  <c r="CD45" i="3"/>
  <c r="CB45" i="3"/>
  <c r="CB45" i="2"/>
  <c r="EK45" i="2"/>
  <c r="DF4" i="2"/>
  <c r="DF45" i="2" s="1"/>
  <c r="DJ4" i="2"/>
  <c r="DJ45" i="2" s="1"/>
  <c r="CF45" i="2"/>
  <c r="DH4" i="2"/>
  <c r="DH45" i="2" s="1"/>
  <c r="CD45" i="2"/>
  <c r="CC45" i="3"/>
  <c r="DG4" i="3"/>
  <c r="DG45" i="3" s="1"/>
  <c r="DH27" i="1"/>
  <c r="DK4" i="3"/>
  <c r="DK45" i="3" s="1"/>
  <c r="CG45" i="3"/>
  <c r="CB45" i="1" l="1"/>
  <c r="EK35" i="1"/>
  <c r="EK45" i="1" s="1"/>
  <c r="BB45" i="1"/>
  <c r="BO45" i="1"/>
  <c r="BI45" i="1"/>
  <c r="BU35" i="1"/>
  <c r="DF35" i="1"/>
  <c r="DF45" i="1" s="1"/>
  <c r="AY45" i="1"/>
  <c r="AZ45" i="1"/>
  <c r="AT45" i="1"/>
  <c r="BA45" i="1"/>
  <c r="BM45" i="1"/>
  <c r="AV45" i="1"/>
  <c r="EN18" i="1"/>
  <c r="ER18" i="1"/>
  <c r="EN45" i="2"/>
  <c r="EO45" i="2" s="1"/>
  <c r="ER45" i="2"/>
  <c r="ER47" i="2" s="1"/>
  <c r="EL45" i="3"/>
  <c r="ER46" i="3"/>
  <c r="BD45" i="1" l="1"/>
  <c r="BU45" i="1"/>
  <c r="CG35" i="1"/>
  <c r="BH45" i="1"/>
  <c r="BL45" i="1"/>
  <c r="BF45" i="1"/>
  <c r="BE45" i="1"/>
  <c r="BK45" i="1"/>
  <c r="BS35" i="1"/>
  <c r="BG45" i="1"/>
  <c r="BN45" i="1"/>
  <c r="EO19" i="2"/>
  <c r="EO39" i="2"/>
  <c r="EO26" i="2"/>
  <c r="EO17" i="2"/>
  <c r="EO20" i="2"/>
  <c r="EO9" i="2"/>
  <c r="EO34" i="2"/>
  <c r="EO13" i="2"/>
  <c r="EO43" i="2"/>
  <c r="EO31" i="2"/>
  <c r="EO41" i="2"/>
  <c r="EO18" i="2"/>
  <c r="EO38" i="2"/>
  <c r="EO30" i="2"/>
  <c r="EO21" i="2"/>
  <c r="EO23" i="2"/>
  <c r="EO32" i="2"/>
  <c r="EO22" i="2"/>
  <c r="EO4" i="2"/>
  <c r="EO37" i="2"/>
  <c r="EO12" i="2"/>
  <c r="EO5" i="2"/>
  <c r="EO33" i="2"/>
  <c r="EO35" i="2"/>
  <c r="EO42" i="2"/>
  <c r="EO44" i="2"/>
  <c r="EO15" i="2"/>
  <c r="EO28" i="2"/>
  <c r="EO7" i="2"/>
  <c r="EO29" i="2"/>
  <c r="EO6" i="2"/>
  <c r="EO16" i="2"/>
  <c r="EO25" i="2"/>
  <c r="EO36" i="2"/>
  <c r="EO24" i="2"/>
  <c r="EO14" i="2"/>
  <c r="EO8" i="2"/>
  <c r="EN45" i="3"/>
  <c r="ER45" i="3"/>
  <c r="ER47" i="3" s="1"/>
  <c r="EO40" i="2"/>
  <c r="EO27" i="2"/>
  <c r="EO11" i="2"/>
  <c r="EO10" i="2"/>
  <c r="EO45" i="3" l="1"/>
  <c r="EK4" i="3"/>
  <c r="EK45" i="3" s="1"/>
  <c r="BP35" i="1"/>
  <c r="BP45" i="1" s="1"/>
  <c r="BJ45" i="1"/>
  <c r="BQ35" i="1"/>
  <c r="BQ45" i="1" s="1"/>
  <c r="BR35" i="1"/>
  <c r="CD35" i="1" s="1"/>
  <c r="BR45" i="1"/>
  <c r="BS45" i="1"/>
  <c r="CE35" i="1"/>
  <c r="BT35" i="1"/>
  <c r="DK35" i="1"/>
  <c r="DK45" i="1" s="1"/>
  <c r="CG45" i="1"/>
  <c r="EO35" i="3"/>
  <c r="EO12" i="3"/>
  <c r="EO38" i="3"/>
  <c r="EO16" i="3"/>
  <c r="EO6" i="3"/>
  <c r="EO20" i="3"/>
  <c r="EO27" i="3"/>
  <c r="EO9" i="3"/>
  <c r="EO25" i="3"/>
  <c r="EO5" i="3"/>
  <c r="EO24" i="3"/>
  <c r="EO21" i="3"/>
  <c r="EO23" i="3"/>
  <c r="EO37" i="3"/>
  <c r="EO28" i="3"/>
  <c r="EO17" i="3"/>
  <c r="EO26" i="3"/>
  <c r="EO19" i="3"/>
  <c r="EO11" i="3"/>
  <c r="EO40" i="3"/>
  <c r="EO7" i="3"/>
  <c r="EO34" i="3"/>
  <c r="EO30" i="3"/>
  <c r="EO18" i="3"/>
  <c r="EO36" i="3"/>
  <c r="EO39" i="3"/>
  <c r="EO32" i="3"/>
  <c r="EO13" i="3"/>
  <c r="EO29" i="3"/>
  <c r="EO44" i="3"/>
  <c r="EO4" i="3"/>
  <c r="EO41" i="3"/>
  <c r="EO8" i="3"/>
  <c r="EO42" i="3"/>
  <c r="EO10" i="3"/>
  <c r="EO33" i="3"/>
  <c r="EO22" i="3"/>
  <c r="EO15" i="3"/>
  <c r="EO43" i="3"/>
  <c r="EO14" i="3"/>
  <c r="EO31" i="3"/>
  <c r="CC35" i="1" l="1"/>
  <c r="EL35" i="1" s="1"/>
  <c r="BT45" i="1"/>
  <c r="CF35" i="1"/>
  <c r="DI35" i="1"/>
  <c r="DI45" i="1" s="1"/>
  <c r="CE45" i="1"/>
  <c r="DH35" i="1"/>
  <c r="DH45" i="1" s="1"/>
  <c r="CD45" i="1"/>
  <c r="CC45" i="1"/>
  <c r="H46" i="4"/>
  <c r="B42" i="4"/>
  <c r="C42" i="4" s="1"/>
  <c r="D41" i="4"/>
  <c r="E40" i="4"/>
  <c r="F39" i="4"/>
  <c r="H38" i="4"/>
  <c r="B34" i="4"/>
  <c r="C34" i="4" s="1"/>
  <c r="D33" i="4"/>
  <c r="E32" i="4"/>
  <c r="F31" i="4"/>
  <c r="H30" i="4"/>
  <c r="B26" i="4"/>
  <c r="C26" i="4" s="1"/>
  <c r="D25" i="4"/>
  <c r="E24" i="4"/>
  <c r="F23" i="4"/>
  <c r="H22" i="4"/>
  <c r="B18" i="4"/>
  <c r="C18" i="4" s="1"/>
  <c r="D17" i="4"/>
  <c r="E16" i="4"/>
  <c r="F15" i="4"/>
  <c r="H14" i="4"/>
  <c r="B10" i="4"/>
  <c r="C10" i="4" s="1"/>
  <c r="D9" i="4"/>
  <c r="E8" i="4"/>
  <c r="F7" i="4"/>
  <c r="H6" i="4"/>
  <c r="F46" i="4"/>
  <c r="H45" i="4"/>
  <c r="B41" i="4"/>
  <c r="C41" i="4" s="1"/>
  <c r="D40" i="4"/>
  <c r="E39" i="4"/>
  <c r="F38" i="4"/>
  <c r="H37" i="4"/>
  <c r="B33" i="4"/>
  <c r="C33" i="4" s="1"/>
  <c r="D32" i="4"/>
  <c r="E31" i="4"/>
  <c r="F30" i="4"/>
  <c r="H29" i="4"/>
  <c r="B25" i="4"/>
  <c r="C25" i="4" s="1"/>
  <c r="D24" i="4"/>
  <c r="E23" i="4"/>
  <c r="F22" i="4"/>
  <c r="H21" i="4"/>
  <c r="B17" i="4"/>
  <c r="C17" i="4" s="1"/>
  <c r="D16" i="4"/>
  <c r="E15" i="4"/>
  <c r="F14" i="4"/>
  <c r="H13" i="4"/>
  <c r="B9" i="4"/>
  <c r="C9" i="4" s="1"/>
  <c r="D8" i="4"/>
  <c r="E7" i="4"/>
  <c r="F6" i="4"/>
  <c r="H5" i="4"/>
  <c r="E46" i="4"/>
  <c r="F45" i="4"/>
  <c r="H44" i="4"/>
  <c r="B40" i="4"/>
  <c r="C40" i="4" s="1"/>
  <c r="D39" i="4"/>
  <c r="E38" i="4"/>
  <c r="F37" i="4"/>
  <c r="H36" i="4"/>
  <c r="B32" i="4"/>
  <c r="C32" i="4" s="1"/>
  <c r="D31" i="4"/>
  <c r="E30" i="4"/>
  <c r="F29" i="4"/>
  <c r="H28" i="4"/>
  <c r="B24" i="4"/>
  <c r="C24" i="4" s="1"/>
  <c r="D23" i="4"/>
  <c r="E22" i="4"/>
  <c r="F21" i="4"/>
  <c r="H20" i="4"/>
  <c r="B16" i="4"/>
  <c r="C16" i="4" s="1"/>
  <c r="D15" i="4"/>
  <c r="E14" i="4"/>
  <c r="F13" i="4"/>
  <c r="H12" i="4"/>
  <c r="B8" i="4"/>
  <c r="C8" i="4" s="1"/>
  <c r="D7" i="4"/>
  <c r="E6" i="4"/>
  <c r="F5" i="4"/>
  <c r="D46" i="4"/>
  <c r="E45" i="4"/>
  <c r="F44" i="4"/>
  <c r="H43" i="4"/>
  <c r="B39" i="4"/>
  <c r="C39" i="4" s="1"/>
  <c r="D38" i="4"/>
  <c r="E37" i="4"/>
  <c r="F36" i="4"/>
  <c r="H35" i="4"/>
  <c r="B31" i="4"/>
  <c r="C31" i="4" s="1"/>
  <c r="D30" i="4"/>
  <c r="E29" i="4"/>
  <c r="F28" i="4"/>
  <c r="H27" i="4"/>
  <c r="B23" i="4"/>
  <c r="C23" i="4" s="1"/>
  <c r="D22" i="4"/>
  <c r="E21" i="4"/>
  <c r="F20" i="4"/>
  <c r="H19" i="4"/>
  <c r="B15" i="4"/>
  <c r="C15" i="4" s="1"/>
  <c r="D14" i="4"/>
  <c r="E13" i="4"/>
  <c r="F12" i="4"/>
  <c r="H11" i="4"/>
  <c r="B7" i="4"/>
  <c r="C7" i="4" s="1"/>
  <c r="D6" i="4"/>
  <c r="E5" i="4"/>
  <c r="B46" i="4"/>
  <c r="C46" i="4" s="1"/>
  <c r="D45" i="4"/>
  <c r="E44" i="4"/>
  <c r="F43" i="4"/>
  <c r="H42" i="4"/>
  <c r="B38" i="4"/>
  <c r="C38" i="4" s="1"/>
  <c r="D37" i="4"/>
  <c r="E36" i="4"/>
  <c r="F35" i="4"/>
  <c r="H34" i="4"/>
  <c r="B30" i="4"/>
  <c r="C30" i="4" s="1"/>
  <c r="D29" i="4"/>
  <c r="E28" i="4"/>
  <c r="F27" i="4"/>
  <c r="H26" i="4"/>
  <c r="B22" i="4"/>
  <c r="C22" i="4" s="1"/>
  <c r="D21" i="4"/>
  <c r="E20" i="4"/>
  <c r="F19" i="4"/>
  <c r="H18" i="4"/>
  <c r="B14" i="4"/>
  <c r="C14" i="4" s="1"/>
  <c r="D13" i="4"/>
  <c r="E12" i="4"/>
  <c r="F11" i="4"/>
  <c r="H10" i="4"/>
  <c r="B6" i="4"/>
  <c r="C6" i="4" s="1"/>
  <c r="D5" i="4"/>
  <c r="B45" i="4"/>
  <c r="C45" i="4" s="1"/>
  <c r="D44" i="4"/>
  <c r="E43" i="4"/>
  <c r="F42" i="4"/>
  <c r="H41" i="4"/>
  <c r="B37" i="4"/>
  <c r="C37" i="4" s="1"/>
  <c r="D36" i="4"/>
  <c r="E35" i="4"/>
  <c r="F34" i="4"/>
  <c r="H33" i="4"/>
  <c r="B29" i="4"/>
  <c r="C29" i="4" s="1"/>
  <c r="D28" i="4"/>
  <c r="E27" i="4"/>
  <c r="F26" i="4"/>
  <c r="H25" i="4"/>
  <c r="B21" i="4"/>
  <c r="C21" i="4" s="1"/>
  <c r="D20" i="4"/>
  <c r="E19" i="4"/>
  <c r="F18" i="4"/>
  <c r="B13" i="4"/>
  <c r="C13" i="4" s="1"/>
  <c r="D12" i="4"/>
  <c r="E11" i="4"/>
  <c r="F10" i="4"/>
  <c r="H9" i="4"/>
  <c r="B5" i="4"/>
  <c r="C5" i="4" s="1"/>
  <c r="B44" i="4"/>
  <c r="C44" i="4" s="1"/>
  <c r="D43" i="4"/>
  <c r="E42" i="4"/>
  <c r="F41" i="4"/>
  <c r="H40" i="4"/>
  <c r="B36" i="4"/>
  <c r="C36" i="4" s="1"/>
  <c r="D35" i="4"/>
  <c r="E34" i="4"/>
  <c r="F33" i="4"/>
  <c r="H32" i="4"/>
  <c r="B28" i="4"/>
  <c r="C28" i="4" s="1"/>
  <c r="D27" i="4"/>
  <c r="E26" i="4"/>
  <c r="F25" i="4"/>
  <c r="H24" i="4"/>
  <c r="B20" i="4"/>
  <c r="C20" i="4" s="1"/>
  <c r="D19" i="4"/>
  <c r="E18" i="4"/>
  <c r="F17" i="4"/>
  <c r="H16" i="4"/>
  <c r="B12" i="4"/>
  <c r="C12" i="4" s="1"/>
  <c r="D11" i="4"/>
  <c r="E10" i="4"/>
  <c r="F9" i="4"/>
  <c r="H8" i="4"/>
  <c r="B43" i="4"/>
  <c r="C43" i="4" s="1"/>
  <c r="D42" i="4"/>
  <c r="E41" i="4"/>
  <c r="F40" i="4"/>
  <c r="H39" i="4"/>
  <c r="B35" i="4"/>
  <c r="C35" i="4" s="1"/>
  <c r="D34" i="4"/>
  <c r="E33" i="4"/>
  <c r="F32" i="4"/>
  <c r="H31" i="4"/>
  <c r="B27" i="4"/>
  <c r="C27" i="4" s="1"/>
  <c r="D26" i="4"/>
  <c r="E25" i="4"/>
  <c r="F24" i="4"/>
  <c r="H23" i="4"/>
  <c r="B19" i="4"/>
  <c r="C19" i="4" s="1"/>
  <c r="D18" i="4"/>
  <c r="E17" i="4"/>
  <c r="F16" i="4"/>
  <c r="H15" i="4"/>
  <c r="B11" i="4"/>
  <c r="C11" i="4" s="1"/>
  <c r="D10" i="4"/>
  <c r="E9" i="4"/>
  <c r="F8" i="4"/>
  <c r="H7" i="4"/>
  <c r="DG35" i="1" l="1"/>
  <c r="DG45" i="1" s="1"/>
  <c r="G38" i="4"/>
  <c r="G7" i="4"/>
  <c r="G5" i="4"/>
  <c r="G30" i="4"/>
  <c r="G28" i="4"/>
  <c r="G29" i="4"/>
  <c r="G26" i="4"/>
  <c r="G42" i="4"/>
  <c r="G22" i="4"/>
  <c r="G20" i="4"/>
  <c r="G31" i="4"/>
  <c r="G10" i="4"/>
  <c r="G35" i="4"/>
  <c r="EN35" i="1"/>
  <c r="ER35" i="1"/>
  <c r="ER46" i="1" s="1"/>
  <c r="EL45" i="1"/>
  <c r="G36" i="4"/>
  <c r="G27" i="4"/>
  <c r="G21" i="4"/>
  <c r="G13" i="4"/>
  <c r="G46" i="4"/>
  <c r="G15" i="4"/>
  <c r="DJ35" i="1"/>
  <c r="DJ45" i="1" s="1"/>
  <c r="CF45" i="1"/>
  <c r="G19" i="4"/>
  <c r="G44" i="4"/>
  <c r="G9" i="4"/>
  <c r="G18" i="4"/>
  <c r="G34" i="4"/>
  <c r="L29" i="4"/>
  <c r="S27" i="4"/>
  <c r="S21" i="4"/>
  <c r="M24" i="4"/>
  <c r="S23" i="4"/>
  <c r="M19" i="4"/>
  <c r="S26" i="4"/>
  <c r="R45" i="4"/>
  <c r="L14" i="4"/>
  <c r="L46" i="4"/>
  <c r="L21" i="4"/>
  <c r="L12" i="4"/>
  <c r="L28" i="4"/>
  <c r="L44" i="4"/>
  <c r="S16" i="4"/>
  <c r="M36" i="4"/>
  <c r="S44" i="4"/>
  <c r="S31" i="4"/>
  <c r="S6" i="4"/>
  <c r="L25" i="4"/>
  <c r="L41" i="4"/>
  <c r="M9" i="4"/>
  <c r="M38" i="4"/>
  <c r="S35" i="4"/>
  <c r="M27" i="4"/>
  <c r="M18" i="4"/>
  <c r="L7" i="4"/>
  <c r="S29" i="4"/>
  <c r="L24" i="4"/>
  <c r="M8" i="4"/>
  <c r="R18" i="4"/>
  <c r="M16" i="4"/>
  <c r="L45" i="4"/>
  <c r="M13" i="4"/>
  <c r="M29" i="4"/>
  <c r="R27" i="4"/>
  <c r="L19" i="4"/>
  <c r="S40" i="4"/>
  <c r="R6" i="4"/>
  <c r="L34" i="4"/>
  <c r="L9" i="4"/>
  <c r="M26" i="4"/>
  <c r="M6" i="4"/>
  <c r="R44" i="4"/>
  <c r="M31" i="4"/>
  <c r="R31" i="4"/>
  <c r="M23" i="4"/>
  <c r="M33" i="4"/>
  <c r="R39" i="4"/>
  <c r="L15" i="4"/>
  <c r="L22" i="4"/>
  <c r="S20" i="4"/>
  <c r="R11" i="4"/>
  <c r="R16" i="4"/>
  <c r="R32" i="4"/>
  <c r="R43" i="4"/>
  <c r="M20" i="4"/>
  <c r="L43" i="4"/>
  <c r="L10" i="4"/>
  <c r="M35" i="4"/>
  <c r="M10" i="4"/>
  <c r="R29" i="4"/>
  <c r="S37" i="4"/>
  <c r="S34" i="4"/>
  <c r="S42" i="4"/>
  <c r="S45" i="4"/>
  <c r="S7" i="4"/>
  <c r="L35" i="4"/>
  <c r="M15" i="4"/>
  <c r="S19" i="4"/>
  <c r="M45" i="4"/>
  <c r="L32" i="4"/>
  <c r="S28" i="4"/>
  <c r="R26" i="4"/>
  <c r="S36" i="4"/>
  <c r="L31" i="4"/>
  <c r="S17" i="4"/>
  <c r="S33" i="4"/>
  <c r="R7" i="4"/>
  <c r="R23" i="4"/>
  <c r="M44" i="4"/>
  <c r="R14" i="4"/>
  <c r="R38" i="4"/>
  <c r="R13" i="4"/>
  <c r="S30" i="4"/>
  <c r="M41" i="4"/>
  <c r="R20" i="4"/>
  <c r="R28" i="4"/>
  <c r="M43" i="4"/>
  <c r="M39" i="4"/>
  <c r="M25" i="4"/>
  <c r="R25" i="4"/>
  <c r="M7" i="4"/>
  <c r="L37" i="4"/>
  <c r="M32" i="4"/>
  <c r="L30" i="4"/>
  <c r="L5" i="4"/>
  <c r="R35" i="4"/>
  <c r="L20" i="4"/>
  <c r="L36" i="4"/>
  <c r="S8" i="4"/>
  <c r="S24" i="4"/>
  <c r="S12" i="4"/>
  <c r="L18" i="4"/>
  <c r="S39" i="4"/>
  <c r="T39" i="4" s="1"/>
  <c r="S14" i="4"/>
  <c r="L33" i="4"/>
  <c r="M42" i="4"/>
  <c r="M14" i="4"/>
  <c r="M11" i="4"/>
  <c r="S46" i="4"/>
  <c r="S43" i="4"/>
  <c r="T43" i="4" s="1"/>
  <c r="L40" i="4"/>
  <c r="R41" i="4"/>
  <c r="L6" i="4"/>
  <c r="R34" i="4"/>
  <c r="R9" i="4"/>
  <c r="M40" i="4"/>
  <c r="M21" i="4"/>
  <c r="M37" i="4"/>
  <c r="L11" i="4"/>
  <c r="L27" i="4"/>
  <c r="R19" i="4"/>
  <c r="R22" i="4"/>
  <c r="L42" i="4"/>
  <c r="L17" i="4"/>
  <c r="M34" i="4"/>
  <c r="S5" i="4"/>
  <c r="M30" i="4"/>
  <c r="M22" i="4"/>
  <c r="S15" i="4"/>
  <c r="M5" i="4"/>
  <c r="S11" i="4"/>
  <c r="T11" i="4" s="1"/>
  <c r="R12" i="4"/>
  <c r="L8" i="4"/>
  <c r="L38" i="4"/>
  <c r="L13" i="4"/>
  <c r="R8" i="4"/>
  <c r="R24" i="4"/>
  <c r="R40" i="4"/>
  <c r="M12" i="4"/>
  <c r="M28" i="4"/>
  <c r="L23" i="4"/>
  <c r="L26" i="4"/>
  <c r="R46" i="4"/>
  <c r="R21" i="4"/>
  <c r="R37" i="4"/>
  <c r="R36" i="4"/>
  <c r="M46" i="4"/>
  <c r="S13" i="4"/>
  <c r="L16" i="4"/>
  <c r="M17" i="4"/>
  <c r="S10" i="4"/>
  <c r="S18" i="4"/>
  <c r="R33" i="4"/>
  <c r="R10" i="4"/>
  <c r="R42" i="4"/>
  <c r="R17" i="4"/>
  <c r="S9" i="4"/>
  <c r="S25" i="4"/>
  <c r="S41" i="4"/>
  <c r="R15" i="4"/>
  <c r="S32" i="4"/>
  <c r="L39" i="4"/>
  <c r="R30" i="4"/>
  <c r="R5" i="4"/>
  <c r="S22" i="4"/>
  <c r="S38" i="4"/>
  <c r="G24" i="4"/>
  <c r="G33" i="4"/>
  <c r="G11" i="4"/>
  <c r="G40" i="4"/>
  <c r="G45" i="4"/>
  <c r="G14" i="4"/>
  <c r="G16" i="4"/>
  <c r="G25" i="4"/>
  <c r="G12" i="4"/>
  <c r="G23" i="4"/>
  <c r="G32" i="4"/>
  <c r="G41" i="4"/>
  <c r="G43" i="4"/>
  <c r="G37" i="4"/>
  <c r="G6" i="4"/>
  <c r="G39" i="4"/>
  <c r="G8" i="4"/>
  <c r="G17" i="4"/>
  <c r="N12" i="4" l="1"/>
  <c r="T18" i="4"/>
  <c r="N46" i="4"/>
  <c r="T14" i="4"/>
  <c r="T32" i="4"/>
  <c r="T10" i="4"/>
  <c r="N30" i="4"/>
  <c r="T45" i="4"/>
  <c r="T13" i="4"/>
  <c r="N25" i="4"/>
  <c r="N44" i="4"/>
  <c r="T25" i="4"/>
  <c r="N34" i="4"/>
  <c r="N29" i="4"/>
  <c r="N17" i="4"/>
  <c r="N37" i="4"/>
  <c r="N15" i="4"/>
  <c r="N45" i="4"/>
  <c r="T22" i="4"/>
  <c r="N14" i="4"/>
  <c r="N43" i="4"/>
  <c r="T9" i="4"/>
  <c r="N32" i="4"/>
  <c r="T41" i="4"/>
  <c r="N28" i="4"/>
  <c r="N41" i="4"/>
  <c r="N22" i="4"/>
  <c r="N21" i="4"/>
  <c r="T38" i="4"/>
  <c r="N7" i="4"/>
  <c r="N10" i="4"/>
  <c r="T15" i="4"/>
  <c r="T36" i="4"/>
  <c r="T7" i="4"/>
  <c r="N6" i="4"/>
  <c r="T6" i="4"/>
  <c r="T21" i="4"/>
  <c r="N39" i="4"/>
  <c r="N26" i="4"/>
  <c r="N13" i="4"/>
  <c r="N18" i="4"/>
  <c r="T31" i="4"/>
  <c r="T27" i="4"/>
  <c r="T28" i="4"/>
  <c r="T42" i="4"/>
  <c r="N20" i="4"/>
  <c r="N27" i="4"/>
  <c r="T44" i="4"/>
  <c r="T5" i="4"/>
  <c r="T34" i="4"/>
  <c r="N33" i="4"/>
  <c r="N16" i="4"/>
  <c r="T35" i="4"/>
  <c r="N36" i="4"/>
  <c r="T46" i="4"/>
  <c r="T12" i="4"/>
  <c r="T37" i="4"/>
  <c r="N23" i="4"/>
  <c r="N38" i="4"/>
  <c r="T16" i="4"/>
  <c r="T26" i="4"/>
  <c r="N40" i="4"/>
  <c r="N11" i="4"/>
  <c r="T24" i="4"/>
  <c r="T33" i="4"/>
  <c r="T19" i="4"/>
  <c r="T40" i="4"/>
  <c r="N8" i="4"/>
  <c r="N9" i="4"/>
  <c r="N19" i="4"/>
  <c r="T8" i="4"/>
  <c r="T30" i="4"/>
  <c r="T17" i="4"/>
  <c r="N31" i="4"/>
  <c r="T23" i="4"/>
  <c r="N5" i="4"/>
  <c r="N42" i="4"/>
  <c r="N35" i="4"/>
  <c r="T20" i="4"/>
  <c r="T29" i="4"/>
  <c r="N24" i="4"/>
  <c r="ER45" i="1"/>
  <c r="ER47" i="1" s="1"/>
  <c r="EN45" i="1"/>
  <c r="EO45" i="1" s="1"/>
  <c r="EO16" i="1" l="1"/>
  <c r="EO9" i="1"/>
  <c r="EO33" i="1"/>
  <c r="EO37" i="1"/>
  <c r="EO18" i="1"/>
  <c r="EO41" i="1"/>
  <c r="EO23" i="1"/>
  <c r="EO14" i="1"/>
  <c r="EO24" i="1"/>
  <c r="EO11" i="1"/>
  <c r="EO35" i="1"/>
  <c r="EO17" i="1"/>
  <c r="EO29" i="1"/>
  <c r="EO4" i="1"/>
  <c r="EO27" i="1"/>
  <c r="EO32" i="1"/>
  <c r="EO10" i="1"/>
  <c r="EO43" i="1"/>
  <c r="EO31" i="1"/>
  <c r="EO19" i="1"/>
  <c r="EO36" i="1"/>
  <c r="EO26" i="1"/>
  <c r="EO6" i="1"/>
  <c r="EO34" i="1"/>
  <c r="EO13" i="1"/>
  <c r="EO7" i="1"/>
  <c r="EO44" i="1"/>
  <c r="EO42" i="1"/>
  <c r="EO30" i="1"/>
  <c r="EO8" i="1"/>
  <c r="EO5" i="1"/>
  <c r="EO40" i="1"/>
  <c r="EO21" i="1"/>
  <c r="EO25" i="1"/>
  <c r="EO38" i="1"/>
  <c r="EO28" i="1"/>
  <c r="EO22" i="1"/>
  <c r="EO20" i="1"/>
  <c r="EO39" i="1"/>
  <c r="EO15" i="1"/>
  <c r="EO12" i="1"/>
</calcChain>
</file>

<file path=xl/sharedStrings.xml><?xml version="1.0" encoding="utf-8"?>
<sst xmlns="http://schemas.openxmlformats.org/spreadsheetml/2006/main" count="1193" uniqueCount="194">
  <si>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</si>
  <si>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</si>
  <si>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</si>
  <si>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</si>
  <si>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</si>
  <si>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</si>
  <si>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</si>
  <si>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</si>
  <si>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</si>
  <si>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</si>
  <si>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</si>
  <si>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</si>
  <si>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</si>
  <si>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</si>
  <si>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</si>
  <si>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</si>
  <si>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</si>
  <si>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</si>
  <si>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</si>
  <si>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</si>
  <si>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</si>
  <si>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</si>
  <si>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</si>
  <si>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</si>
  <si>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</si>
  <si>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</si>
  <si>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</si>
  <si>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</si>
  <si>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</si>
  <si>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</si>
  <si>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</si>
  <si>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</si>
  <si>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</si>
  <si>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</si>
  <si>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</si>
  <si>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</si>
  <si>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</si>
  <si>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</si>
  <si>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</si>
  <si>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</si>
  <si>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</si>
  <si>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</si>
  <si>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</si>
  <si>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</si>
  <si>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</si>
  <si>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</si>
  <si>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</si>
  <si>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</si>
  <si>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</si>
  <si>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</si>
  <si>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</si>
  <si>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</si>
  <si>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</si>
  <si>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</si>
  <si>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</si>
  <si>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</si>
  <si>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</si>
  <si>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</si>
  <si>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</si>
  <si>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4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</si>
  <si>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</si>
  <si>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</si>
  <si>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</si>
  <si>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</si>
  <si>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</si>
  <si>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</si>
  <si>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</si>
  <si>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</si>
  <si>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</si>
  <si>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</si>
  <si>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</si>
  <si>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一般診療</t>
    <rPh sb="0" eb="2">
      <t>イッパン</t>
    </rPh>
    <rPh sb="2" eb="4">
      <t>シンリョウ</t>
    </rPh>
    <phoneticPr fontId="4"/>
  </si>
  <si>
    <t>補装具</t>
    <rPh sb="0" eb="3">
      <t>ホソウグ</t>
    </rPh>
    <phoneticPr fontId="4"/>
  </si>
  <si>
    <t>あんま・マッサージ</t>
    <phoneticPr fontId="4"/>
  </si>
  <si>
    <t>はり・きゅう</t>
    <phoneticPr fontId="4"/>
  </si>
  <si>
    <t>その他</t>
    <rPh sb="2" eb="3">
      <t>タ</t>
    </rPh>
    <phoneticPr fontId="4"/>
  </si>
  <si>
    <t>他法負担分</t>
    <rPh sb="0" eb="2">
      <t>タホウ</t>
    </rPh>
    <rPh sb="2" eb="5">
      <t>フタンブン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</si>
  <si>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</si>
  <si>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</si>
  <si>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</si>
  <si>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</si>
  <si>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</si>
  <si>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</si>
  <si>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</si>
  <si>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</si>
  <si>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</si>
  <si>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</si>
  <si>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１人当たり
　医療費
　　　　（円）</t>
    <rPh sb="0" eb="2">
      <t>ヒトリ</t>
    </rPh>
    <rPh sb="2" eb="3">
      <t>ア</t>
    </rPh>
    <rPh sb="7" eb="10">
      <t>イリョウヒ</t>
    </rPh>
    <rPh sb="16" eb="17">
      <t>エン</t>
    </rPh>
    <phoneticPr fontId="4"/>
  </si>
  <si>
    <t>市町村名</t>
    <rPh sb="0" eb="3">
      <t>シチョウソン</t>
    </rPh>
    <rPh sb="3" eb="4">
      <t>メイ</t>
    </rPh>
    <phoneticPr fontId="12"/>
  </si>
  <si>
    <t>3月</t>
  </si>
  <si>
    <t>4月</t>
    <rPh sb="1" eb="2">
      <t>ガツ</t>
    </rPh>
    <phoneticPr fontId="12"/>
  </si>
  <si>
    <t>5月</t>
    <rPh sb="1" eb="2">
      <t>ガツ</t>
    </rPh>
    <phoneticPr fontId="1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</si>
  <si>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</si>
  <si>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</si>
  <si>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</si>
  <si>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</si>
  <si>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</si>
  <si>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</si>
  <si>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</si>
  <si>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</si>
  <si>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</si>
  <si>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計</t>
    <rPh sb="0" eb="1">
      <t>ケイ</t>
    </rPh>
    <phoneticPr fontId="12"/>
  </si>
  <si>
    <t>平均</t>
    <rPh sb="0" eb="2">
      <t>ヘイキン</t>
    </rPh>
    <phoneticPr fontId="12"/>
  </si>
  <si>
    <t>カ月の平均値</t>
    <rPh sb="1" eb="2">
      <t>ゲツ</t>
    </rPh>
    <rPh sb="3" eb="6">
      <t>ヘイキンチ</t>
    </rPh>
    <phoneticPr fontId="12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</si>
  <si>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</si>
  <si>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</si>
  <si>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</si>
  <si>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</si>
  <si>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</si>
  <si>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</si>
  <si>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</si>
  <si>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</si>
  <si>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</si>
  <si>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</si>
  <si>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</si>
  <si>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</si>
  <si>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</si>
  <si>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</si>
  <si>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</si>
  <si>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</si>
  <si>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</si>
  <si>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</si>
  <si>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</si>
  <si>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</si>
  <si>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</si>
  <si>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</si>
  <si>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</si>
  <si>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</si>
  <si>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</si>
  <si>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</si>
  <si>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</si>
  <si>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</si>
  <si>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</si>
  <si>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</si>
  <si>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</si>
  <si>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</si>
  <si>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</si>
  <si>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</si>
  <si>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</si>
  <si>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</si>
  <si>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</si>
  <si>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</si>
  <si>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</si>
  <si>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</si>
  <si>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</si>
  <si>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沖縄県</t>
    <rPh sb="0" eb="3">
      <t>オキナワケン</t>
    </rPh>
    <phoneticPr fontId="4"/>
  </si>
  <si>
    <r>
      <t>65-75障害</t>
    </r>
    <r>
      <rPr>
        <sz val="11"/>
        <rFont val="ＭＳ Ｐゴシック"/>
        <family val="3"/>
        <charset val="128"/>
      </rPr>
      <t>(再掲）</t>
    </r>
    <rPh sb="5" eb="7">
      <t>ショウガイ</t>
    </rPh>
    <rPh sb="8" eb="10">
      <t>サイケイ</t>
    </rPh>
    <phoneticPr fontId="12"/>
  </si>
  <si>
    <t>被用者保険</t>
    <rPh sb="0" eb="1">
      <t>ヒ</t>
    </rPh>
    <rPh sb="3" eb="5">
      <t>ホケン</t>
    </rPh>
    <phoneticPr fontId="12"/>
  </si>
  <si>
    <t>一人当たり医療費</t>
    <rPh sb="0" eb="3">
      <t>ヒトリア</t>
    </rPh>
    <rPh sb="5" eb="8">
      <t>イリョウヒ</t>
    </rPh>
    <phoneticPr fontId="9"/>
  </si>
  <si>
    <t>順位</t>
    <rPh sb="0" eb="2">
      <t>ジュンイ</t>
    </rPh>
    <phoneticPr fontId="9"/>
  </si>
  <si>
    <t>入院</t>
    <rPh sb="0" eb="2">
      <t>ニュウイン</t>
    </rPh>
    <phoneticPr fontId="9"/>
  </si>
  <si>
    <t>外来</t>
    <rPh sb="0" eb="2">
      <t>ガイライ</t>
    </rPh>
    <phoneticPr fontId="9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</si>
  <si>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9"/>
  </si>
  <si>
    <t>一人当たり入院費</t>
    <rPh sb="0" eb="3">
      <t>ヒトリア</t>
    </rPh>
    <rPh sb="5" eb="8">
      <t>ニュウインヒ</t>
    </rPh>
    <phoneticPr fontId="9"/>
  </si>
  <si>
    <t>一人当たり外来費</t>
    <rPh sb="0" eb="3">
      <t>ヒトリア</t>
    </rPh>
    <rPh sb="5" eb="7">
      <t>ガイライ</t>
    </rPh>
    <rPh sb="7" eb="8">
      <t>ヒ</t>
    </rPh>
    <phoneticPr fontId="9"/>
  </si>
  <si>
    <t>保険者番号</t>
    <rPh sb="0" eb="3">
      <t>ホケンシャ</t>
    </rPh>
    <rPh sb="3" eb="5">
      <t>バンゴウ</t>
    </rPh>
    <phoneticPr fontId="4"/>
  </si>
  <si>
    <t>柔道整復</t>
    <rPh sb="0" eb="2">
      <t>ジュウドウ</t>
    </rPh>
    <rPh sb="2" eb="4">
      <t>セイフク</t>
    </rPh>
    <phoneticPr fontId="9"/>
  </si>
  <si>
    <t>はり・きゅう</t>
  </si>
  <si>
    <t>あんま・マッサージ</t>
  </si>
  <si>
    <t>高額療養費</t>
    <rPh sb="0" eb="2">
      <t>コウガク</t>
    </rPh>
    <rPh sb="2" eb="5">
      <t>リョウヨウヒ</t>
    </rPh>
    <phoneticPr fontId="9"/>
  </si>
  <si>
    <t>補装具</t>
    <rPh sb="0" eb="1">
      <t>ホ</t>
    </rPh>
    <rPh sb="1" eb="3">
      <t>ソウグ</t>
    </rPh>
    <phoneticPr fontId="9"/>
  </si>
  <si>
    <t>一般診療</t>
    <rPh sb="0" eb="2">
      <t>イッパン</t>
    </rPh>
    <rPh sb="2" eb="4">
      <t>シンリョウ</t>
    </rPh>
    <phoneticPr fontId="9"/>
  </si>
  <si>
    <t>海外診療</t>
    <rPh sb="0" eb="2">
      <t>カイガイ</t>
    </rPh>
    <rPh sb="2" eb="4">
      <t>シンリョウ</t>
    </rPh>
    <phoneticPr fontId="9"/>
  </si>
  <si>
    <t>介護合算療養費</t>
    <rPh sb="0" eb="2">
      <t>カイゴ</t>
    </rPh>
    <rPh sb="2" eb="4">
      <t>ガッサン</t>
    </rPh>
    <rPh sb="4" eb="7">
      <t>リョウヨウヒ</t>
    </rPh>
    <phoneticPr fontId="9"/>
  </si>
  <si>
    <t>その他療養費</t>
    <rPh sb="2" eb="3">
      <t>タ</t>
    </rPh>
    <rPh sb="3" eb="6">
      <t>リョウヨウヒ</t>
    </rPh>
    <phoneticPr fontId="9"/>
  </si>
  <si>
    <t>移送費</t>
    <rPh sb="0" eb="2">
      <t>イソウ</t>
    </rPh>
    <rPh sb="2" eb="3">
      <t>ヒ</t>
    </rPh>
    <phoneticPr fontId="4"/>
  </si>
  <si>
    <t>負担割合差額</t>
    <rPh sb="0" eb="2">
      <t>フタン</t>
    </rPh>
    <rPh sb="2" eb="4">
      <t>ワリアイ</t>
    </rPh>
    <rPh sb="4" eb="6">
      <t>サガク</t>
    </rPh>
    <phoneticPr fontId="4"/>
  </si>
  <si>
    <t>食事標準負担差額</t>
    <rPh sb="0" eb="2">
      <t>ショクジ</t>
    </rPh>
    <rPh sb="2" eb="4">
      <t>ヒョウジュン</t>
    </rPh>
    <rPh sb="4" eb="6">
      <t>フタン</t>
    </rPh>
    <rPh sb="6" eb="8">
      <t>サガク</t>
    </rPh>
    <phoneticPr fontId="4"/>
  </si>
  <si>
    <t>葬祭費（合計）</t>
    <rPh sb="0" eb="2">
      <t>ソウサイ</t>
    </rPh>
    <rPh sb="2" eb="3">
      <t>ヒ</t>
    </rPh>
    <rPh sb="4" eb="6">
      <t>ゴウケイ</t>
    </rPh>
    <phoneticPr fontId="4"/>
  </si>
  <si>
    <t>総計（葬祭費含む）</t>
    <rPh sb="0" eb="2">
      <t>ソウケイ</t>
    </rPh>
    <rPh sb="3" eb="5">
      <t>ソウサイ</t>
    </rPh>
    <rPh sb="5" eb="6">
      <t>ヒ</t>
    </rPh>
    <rPh sb="6" eb="7">
      <t>フク</t>
    </rPh>
    <phoneticPr fontId="4"/>
  </si>
  <si>
    <t>外来年間合算費（合計）</t>
    <rPh sb="0" eb="2">
      <t>ガイライ</t>
    </rPh>
    <rPh sb="2" eb="4">
      <t>ネンカン</t>
    </rPh>
    <rPh sb="4" eb="6">
      <t>ガッサン</t>
    </rPh>
    <rPh sb="6" eb="7">
      <t>ヒ</t>
    </rPh>
    <rPh sb="8" eb="10">
      <t>ゴウケイ</t>
    </rPh>
    <phoneticPr fontId="4"/>
  </si>
  <si>
    <t>全体支給実績</t>
    <rPh sb="0" eb="2">
      <t>ゼンタイ</t>
    </rPh>
    <rPh sb="2" eb="4">
      <t>シキュウ</t>
    </rPh>
    <rPh sb="4" eb="6">
      <t>ジッセキ</t>
    </rPh>
    <phoneticPr fontId="4"/>
  </si>
  <si>
    <t>１割負担者</t>
    <rPh sb="1" eb="2">
      <t>ワリ</t>
    </rPh>
    <rPh sb="2" eb="5">
      <t>フタンシャ</t>
    </rPh>
    <phoneticPr fontId="4"/>
  </si>
  <si>
    <t>全体支給実績</t>
    <rPh sb="0" eb="2">
      <t>ゼンタイ</t>
    </rPh>
    <rPh sb="2" eb="4">
      <t>シキュウ</t>
    </rPh>
    <rPh sb="4" eb="6">
      <t>ジッセキ</t>
    </rPh>
    <phoneticPr fontId="9"/>
  </si>
  <si>
    <t>支給金額</t>
    <rPh sb="0" eb="2">
      <t>シキュウ</t>
    </rPh>
    <rPh sb="2" eb="4">
      <t>キンガク</t>
    </rPh>
    <phoneticPr fontId="4"/>
  </si>
  <si>
    <t>国頭村</t>
  </si>
  <si>
    <t>読谷村</t>
  </si>
  <si>
    <t>与那原町</t>
  </si>
  <si>
    <t>伊平屋村</t>
  </si>
  <si>
    <t>伊是名村</t>
  </si>
  <si>
    <t>多良間村</t>
  </si>
  <si>
    <t>竹富町</t>
  </si>
  <si>
    <t>与那国町</t>
  </si>
  <si>
    <t>合計　　</t>
    <rPh sb="0" eb="2">
      <t>ゴウケイ</t>
    </rPh>
    <phoneticPr fontId="4"/>
  </si>
  <si>
    <t>2割負担者</t>
    <rPh sb="1" eb="2">
      <t>ワリ</t>
    </rPh>
    <rPh sb="2" eb="5">
      <t>フタンシャ</t>
    </rPh>
    <phoneticPr fontId="4"/>
  </si>
  <si>
    <t>3割負担者</t>
    <rPh sb="1" eb="2">
      <t>ワリ</t>
    </rPh>
    <rPh sb="2" eb="5">
      <t>フタンシャ</t>
    </rPh>
    <phoneticPr fontId="4"/>
  </si>
  <si>
    <t>その他差額</t>
    <rPh sb="2" eb="3">
      <t>タ</t>
    </rPh>
    <rPh sb="3" eb="5">
      <t>サガク</t>
    </rPh>
    <phoneticPr fontId="9"/>
  </si>
  <si>
    <t>１割2割負担者</t>
    <rPh sb="1" eb="2">
      <t>ワリ</t>
    </rPh>
    <rPh sb="3" eb="4">
      <t>ワリ</t>
    </rPh>
    <rPh sb="4" eb="7">
      <t>フタンシャ</t>
    </rPh>
    <phoneticPr fontId="4"/>
  </si>
  <si>
    <t>１．令和６年度　市町村別1人当たり医療費（総額）</t>
    <rPh sb="2" eb="4">
      <t>レイワ</t>
    </rPh>
    <rPh sb="5" eb="7">
      <t>ネンド</t>
    </rPh>
    <rPh sb="6" eb="7">
      <t>ド</t>
    </rPh>
    <rPh sb="7" eb="9">
      <t>ヘイネンド</t>
    </rPh>
    <rPh sb="8" eb="11">
      <t>シチョウソン</t>
    </rPh>
    <rPh sb="11" eb="12">
      <t>ベツ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</si>
  <si>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t>２．令和６年度　入院の1人当たり医療費（総額）</t>
    <rPh sb="2" eb="4">
      <t>レイワ</t>
    </rPh>
    <rPh sb="5" eb="7">
      <t>ネンド</t>
    </rPh>
    <rPh sb="6" eb="7">
      <t>ガンネン</t>
    </rPh>
    <rPh sb="8" eb="10">
      <t>ニュウイン</t>
    </rPh>
    <rPh sb="12" eb="13">
      <t>ニン</t>
    </rPh>
    <rPh sb="13" eb="14">
      <t>ア</t>
    </rPh>
    <rPh sb="16" eb="19">
      <t>イリョウヒ</t>
    </rPh>
    <rPh sb="20" eb="22">
      <t>ソウガク</t>
    </rPh>
    <phoneticPr fontId="4"/>
  </si>
  <si>
    <t>３．令和６年度　外来の1人当たりの医療費</t>
    <rPh sb="2" eb="4">
      <t>レイワ</t>
    </rPh>
    <rPh sb="5" eb="7">
      <t>ネンド</t>
    </rPh>
    <rPh sb="6" eb="7">
      <t>ガンネン</t>
    </rPh>
    <rPh sb="8" eb="10">
      <t>ガイライ</t>
    </rPh>
    <rPh sb="12" eb="13">
      <t>ニン</t>
    </rPh>
    <rPh sb="13" eb="14">
      <t>ア</t>
    </rPh>
    <rPh sb="17" eb="20">
      <t>イリョウヒ</t>
    </rPh>
    <phoneticPr fontId="4"/>
  </si>
  <si>
    <t>令和６年度被保険者数</t>
    <rPh sb="0" eb="2">
      <t>レイワ</t>
    </rPh>
    <rPh sb="3" eb="5">
      <t>ネンド</t>
    </rPh>
    <rPh sb="5" eb="10">
      <t>ヒホケンシャスウ</t>
    </rPh>
    <phoneticPr fontId="9"/>
  </si>
  <si>
    <t>後期高齢者医療療養費支給実績　令和６年度</t>
    <rPh sb="15" eb="17">
      <t>レイワ</t>
    </rPh>
    <rPh sb="18" eb="20">
      <t>ネンド</t>
    </rPh>
    <phoneticPr fontId="4"/>
  </si>
  <si>
    <t>※1人当たり医療費＝令和6年3月分～令和7年2月分の費用額合計÷令和6年3月～令和7年2月の平均被保険者数</t>
    <rPh sb="2" eb="3">
      <t>ニン</t>
    </rPh>
    <rPh sb="3" eb="4">
      <t>ア</t>
    </rPh>
    <rPh sb="6" eb="9">
      <t>イリョウヒ</t>
    </rPh>
    <rPh sb="10" eb="12">
      <t>レイワ</t>
    </rPh>
    <rPh sb="13" eb="14">
      <t>ネン</t>
    </rPh>
    <rPh sb="14" eb="15">
      <t>ヘイネン</t>
    </rPh>
    <rPh sb="15" eb="16">
      <t>ガツ</t>
    </rPh>
    <rPh sb="16" eb="17">
      <t>ブン</t>
    </rPh>
    <rPh sb="18" eb="20">
      <t>レイワ</t>
    </rPh>
    <rPh sb="21" eb="22">
      <t>ネン</t>
    </rPh>
    <rPh sb="23" eb="24">
      <t>ガツ</t>
    </rPh>
    <rPh sb="24" eb="25">
      <t>ブン</t>
    </rPh>
    <rPh sb="26" eb="29">
      <t>ヒヨウガク</t>
    </rPh>
    <rPh sb="29" eb="31">
      <t>ゴウケイ</t>
    </rPh>
    <rPh sb="32" eb="34">
      <t>レイワ</t>
    </rPh>
    <rPh sb="35" eb="36">
      <t>ネン</t>
    </rPh>
    <rPh sb="36" eb="37">
      <t>ヘイネン</t>
    </rPh>
    <rPh sb="37" eb="38">
      <t>ガツ</t>
    </rPh>
    <rPh sb="39" eb="41">
      <t>レイワ</t>
    </rPh>
    <rPh sb="42" eb="43">
      <t>ネン</t>
    </rPh>
    <rPh sb="44" eb="45">
      <t>ガツ</t>
    </rPh>
    <rPh sb="46" eb="48">
      <t>ヘイキン</t>
    </rPh>
    <rPh sb="48" eb="52">
      <t>ヒホケンシャ</t>
    </rPh>
    <rPh sb="52" eb="53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</si>
</sst>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double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auto="1"/>
      </right>
      <top style="double">
        <color indexed="64"/>
      </top>
      <bottom style="medium">
        <color indexed="64"/>
      </bottom>
      <diagonal/>
    </border>
    <border>
      <left style="dashed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/>
    <xf numFmtId="0" fontId="1" fillId="0" borderId="0">
      <alignment vertical="center"/>
    </xf>
  </cellStyleXfs>
  <cellXfs count="276">
    <xf numFmtId="0" fontId="0" fillId="0" borderId="0" xfId="0"/>
    <xf numFmtId="0" fontId="5" fillId="0" borderId="0" xfId="0" applyFont="1"/>
    <xf numFmtId="0" fontId="5" fillId="0" borderId="1" xfId="0" applyFont="1" applyBorder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2" xfId="1" applyFont="1" applyFill="1" applyBorder="1"/>
    <xf numFmtId="38" fontId="5" fillId="0" borderId="3" xfId="1" applyFont="1" applyFill="1" applyBorder="1"/>
    <xf numFmtId="0" fontId="5" fillId="0" borderId="4" xfId="0" applyFont="1" applyBorder="1"/>
    <xf numFmtId="38" fontId="5" fillId="0" borderId="5" xfId="1" applyFont="1" applyFill="1" applyBorder="1"/>
    <xf numFmtId="38" fontId="5" fillId="0" borderId="6" xfId="1" applyFont="1" applyFill="1" applyBorder="1"/>
    <xf numFmtId="38" fontId="5" fillId="0" borderId="7" xfId="1" applyFont="1" applyFill="1" applyBorder="1"/>
    <xf numFmtId="38" fontId="5" fillId="0" borderId="8" xfId="1" applyFont="1" applyFill="1" applyBorder="1"/>
    <xf numFmtId="38" fontId="3" fillId="0" borderId="0" xfId="1"/>
    <xf numFmtId="38" fontId="0" fillId="0" borderId="0" xfId="0" applyNumberFormat="1"/>
    <xf numFmtId="0" fontId="5" fillId="0" borderId="3" xfId="0" applyFont="1" applyBorder="1" applyAlignment="1">
      <alignment horizontal="center" vertical="center"/>
    </xf>
    <xf numFmtId="38" fontId="5" fillId="0" borderId="3" xfId="2" applyFont="1" applyFill="1" applyBorder="1"/>
    <xf numFmtId="38" fontId="5" fillId="0" borderId="8" xfId="2" applyFont="1" applyFill="1" applyBorder="1"/>
    <xf numFmtId="176" fontId="0" fillId="0" borderId="0" xfId="0" applyNumberFormat="1" applyAlignment="1">
      <alignment vertical="center"/>
    </xf>
    <xf numFmtId="0" fontId="7" fillId="0" borderId="0" xfId="4" applyFont="1" applyAlignment="1">
      <alignment horizontal="left"/>
    </xf>
    <xf numFmtId="0" fontId="2" fillId="0" borderId="0" xfId="4" applyAlignment="1"/>
    <xf numFmtId="0" fontId="5" fillId="0" borderId="6" xfId="4" applyFont="1" applyBorder="1" applyAlignment="1"/>
    <xf numFmtId="0" fontId="5" fillId="0" borderId="6" xfId="4" applyFont="1" applyBorder="1" applyAlignment="1">
      <alignment horizontal="center" vertical="center"/>
    </xf>
    <xf numFmtId="38" fontId="0" fillId="0" borderId="6" xfId="5" applyFont="1" applyBorder="1" applyAlignment="1">
      <alignment horizontal="center" vertical="center" wrapText="1"/>
    </xf>
    <xf numFmtId="38" fontId="3" fillId="0" borderId="6" xfId="5" applyFont="1" applyFill="1" applyBorder="1" applyAlignment="1">
      <alignment horizontal="center" vertical="center" wrapText="1"/>
    </xf>
    <xf numFmtId="38" fontId="0" fillId="0" borderId="6" xfId="5" applyFont="1" applyFill="1" applyBorder="1" applyAlignment="1">
      <alignment horizontal="center" vertical="center" wrapText="1"/>
    </xf>
    <xf numFmtId="0" fontId="2" fillId="0" borderId="6" xfId="4" applyBorder="1" applyAlignment="1">
      <alignment horizontal="center" vertical="center" wrapText="1"/>
    </xf>
    <xf numFmtId="38" fontId="5" fillId="0" borderId="6" xfId="5" applyFont="1" applyBorder="1" applyAlignment="1">
      <alignment horizontal="center" wrapText="1"/>
    </xf>
    <xf numFmtId="0" fontId="5" fillId="0" borderId="13" xfId="4" applyFont="1" applyBorder="1" applyAlignment="1"/>
    <xf numFmtId="0" fontId="5" fillId="0" borderId="14" xfId="4" applyFont="1" applyBorder="1" applyAlignment="1"/>
    <xf numFmtId="177" fontId="5" fillId="0" borderId="14" xfId="5" applyNumberFormat="1" applyFont="1" applyFill="1" applyBorder="1" applyAlignment="1"/>
    <xf numFmtId="38" fontId="5" fillId="0" borderId="14" xfId="5" applyFont="1" applyFill="1" applyBorder="1" applyAlignment="1"/>
    <xf numFmtId="38" fontId="5" fillId="0" borderId="14" xfId="4" applyNumberFormat="1" applyFont="1" applyBorder="1" applyAlignment="1"/>
    <xf numFmtId="38" fontId="5" fillId="0" borderId="15" xfId="5" applyFont="1" applyFill="1" applyBorder="1" applyAlignment="1"/>
    <xf numFmtId="0" fontId="5" fillId="0" borderId="16" xfId="4" applyFont="1" applyBorder="1" applyAlignment="1"/>
    <xf numFmtId="0" fontId="5" fillId="0" borderId="3" xfId="4" applyFont="1" applyBorder="1" applyAlignment="1"/>
    <xf numFmtId="177" fontId="5" fillId="0" borderId="3" xfId="5" applyNumberFormat="1" applyFont="1" applyFill="1" applyBorder="1" applyAlignment="1"/>
    <xf numFmtId="38" fontId="5" fillId="0" borderId="3" xfId="5" applyFont="1" applyFill="1" applyBorder="1" applyAlignment="1"/>
    <xf numFmtId="38" fontId="5" fillId="0" borderId="3" xfId="4" applyNumberFormat="1" applyFont="1" applyBorder="1" applyAlignment="1"/>
    <xf numFmtId="38" fontId="5" fillId="0" borderId="17" xfId="5" applyFont="1" applyFill="1" applyBorder="1" applyAlignment="1"/>
    <xf numFmtId="0" fontId="5" fillId="0" borderId="18" xfId="4" applyFont="1" applyBorder="1" applyAlignment="1"/>
    <xf numFmtId="0" fontId="5" fillId="0" borderId="19" xfId="4" applyFont="1" applyBorder="1" applyAlignment="1"/>
    <xf numFmtId="177" fontId="5" fillId="0" borderId="19" xfId="5" applyNumberFormat="1" applyFont="1" applyFill="1" applyBorder="1" applyAlignment="1"/>
    <xf numFmtId="38" fontId="5" fillId="0" borderId="19" xfId="5" applyFont="1" applyFill="1" applyBorder="1" applyAlignment="1"/>
    <xf numFmtId="38" fontId="5" fillId="0" borderId="19" xfId="4" applyNumberFormat="1" applyFont="1" applyBorder="1" applyAlignment="1"/>
    <xf numFmtId="38" fontId="5" fillId="0" borderId="20" xfId="5" applyFont="1" applyFill="1" applyBorder="1" applyAlignment="1"/>
    <xf numFmtId="38" fontId="11" fillId="0" borderId="0" xfId="6" applyFont="1">
      <alignment vertical="center"/>
    </xf>
    <xf numFmtId="177" fontId="11" fillId="0" borderId="0" xfId="6" applyNumberFormat="1" applyFont="1">
      <alignment vertical="center"/>
    </xf>
    <xf numFmtId="10" fontId="11" fillId="0" borderId="0" xfId="6" applyNumberFormat="1" applyFont="1">
      <alignment vertical="center"/>
    </xf>
    <xf numFmtId="38" fontId="11" fillId="0" borderId="6" xfId="6" applyFont="1" applyFill="1" applyBorder="1" applyAlignment="1">
      <alignment horizontal="center" vertical="center"/>
    </xf>
    <xf numFmtId="177" fontId="11" fillId="0" borderId="6" xfId="6" applyNumberFormat="1" applyFont="1" applyFill="1" applyBorder="1" applyAlignment="1">
      <alignment horizontal="center" vertical="center"/>
    </xf>
    <xf numFmtId="38" fontId="11" fillId="0" borderId="22" xfId="6" applyFont="1" applyFill="1" applyBorder="1" applyAlignment="1">
      <alignment horizontal="center" vertical="center"/>
    </xf>
    <xf numFmtId="38" fontId="11" fillId="3" borderId="23" xfId="6" applyFont="1" applyFill="1" applyBorder="1">
      <alignment vertical="center"/>
    </xf>
    <xf numFmtId="38" fontId="11" fillId="0" borderId="25" xfId="6" applyFont="1" applyFill="1" applyBorder="1" applyAlignment="1">
      <alignment horizontal="center" vertical="center"/>
    </xf>
    <xf numFmtId="177" fontId="11" fillId="0" borderId="25" xfId="6" applyNumberFormat="1" applyFont="1" applyFill="1" applyBorder="1" applyAlignment="1">
      <alignment horizontal="center" vertical="center"/>
    </xf>
    <xf numFmtId="38" fontId="13" fillId="0" borderId="25" xfId="6" applyFont="1" applyFill="1" applyBorder="1" applyAlignment="1">
      <alignment horizontal="center" vertical="center"/>
    </xf>
    <xf numFmtId="38" fontId="11" fillId="0" borderId="24" xfId="6" applyFont="1" applyBorder="1">
      <alignment vertical="center"/>
    </xf>
    <xf numFmtId="38" fontId="14" fillId="0" borderId="3" xfId="6" applyFont="1" applyFill="1" applyBorder="1" applyAlignment="1">
      <alignment horizontal="distributed" vertical="center" wrapText="1" justifyLastLine="1"/>
    </xf>
    <xf numFmtId="177" fontId="11" fillId="0" borderId="3" xfId="6" applyNumberFormat="1" applyFont="1" applyBorder="1">
      <alignment vertical="center"/>
    </xf>
    <xf numFmtId="176" fontId="11" fillId="0" borderId="3" xfId="7" applyNumberFormat="1" applyFont="1" applyBorder="1">
      <alignment vertical="center"/>
    </xf>
    <xf numFmtId="177" fontId="11" fillId="0" borderId="3" xfId="7" applyNumberFormat="1" applyFont="1" applyBorder="1">
      <alignment vertical="center"/>
    </xf>
    <xf numFmtId="38" fontId="14" fillId="4" borderId="3" xfId="6" applyFont="1" applyFill="1" applyBorder="1" applyAlignment="1">
      <alignment horizontal="distributed" vertical="center" wrapText="1" justifyLastLine="1"/>
    </xf>
    <xf numFmtId="38" fontId="16" fillId="4" borderId="3" xfId="6" applyFont="1" applyFill="1" applyBorder="1" applyAlignment="1">
      <alignment horizontal="distributed" vertical="center" justifyLastLine="1"/>
    </xf>
    <xf numFmtId="177" fontId="11" fillId="4" borderId="3" xfId="6" applyNumberFormat="1" applyFont="1" applyFill="1" applyBorder="1">
      <alignment vertical="center"/>
    </xf>
    <xf numFmtId="38" fontId="11" fillId="0" borderId="3" xfId="6" applyFont="1" applyBorder="1">
      <alignment vertical="center"/>
    </xf>
    <xf numFmtId="177" fontId="11" fillId="5" borderId="3" xfId="6" applyNumberFormat="1" applyFont="1" applyFill="1" applyBorder="1" applyAlignment="1">
      <alignment horizontal="right" vertical="center"/>
    </xf>
    <xf numFmtId="177" fontId="11" fillId="0" borderId="3" xfId="6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0" applyNumberFormat="1" applyFont="1"/>
    <xf numFmtId="178" fontId="0" fillId="0" borderId="0" xfId="0" applyNumberFormat="1" applyAlignment="1">
      <alignment vertical="center"/>
    </xf>
    <xf numFmtId="0" fontId="19" fillId="0" borderId="0" xfId="9" applyFont="1">
      <alignment vertical="center"/>
    </xf>
    <xf numFmtId="0" fontId="19" fillId="0" borderId="0" xfId="9" applyFont="1" applyAlignment="1">
      <alignment horizontal="center" vertical="center"/>
    </xf>
    <xf numFmtId="0" fontId="20" fillId="0" borderId="0" xfId="4" applyFont="1">
      <alignment vertical="center"/>
    </xf>
    <xf numFmtId="0" fontId="2" fillId="0" borderId="0" xfId="4">
      <alignment vertical="center"/>
    </xf>
    <xf numFmtId="0" fontId="19" fillId="0" borderId="0" xfId="8" applyFont="1" applyAlignment="1">
      <alignment horizontal="left" vertical="center"/>
    </xf>
    <xf numFmtId="0" fontId="24" fillId="0" borderId="47" xfId="10" applyFont="1" applyBorder="1" applyAlignment="1">
      <alignment horizontal="center" vertical="center" wrapText="1"/>
    </xf>
    <xf numFmtId="0" fontId="24" fillId="0" borderId="46" xfId="10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4" fillId="0" borderId="48" xfId="10" applyFont="1" applyBorder="1" applyAlignment="1">
      <alignment horizontal="center" vertical="center"/>
    </xf>
    <xf numFmtId="0" fontId="25" fillId="0" borderId="52" xfId="4" applyFont="1" applyBorder="1" applyAlignment="1">
      <alignment horizontal="center" vertical="center"/>
    </xf>
    <xf numFmtId="0" fontId="19" fillId="0" borderId="54" xfId="5" applyNumberFormat="1" applyFont="1" applyFill="1" applyBorder="1" applyAlignment="1">
      <alignment horizontal="center" vertical="center" wrapText="1"/>
    </xf>
    <xf numFmtId="0" fontId="19" fillId="0" borderId="8" xfId="5" applyNumberFormat="1" applyFont="1" applyFill="1" applyBorder="1" applyAlignment="1">
      <alignment horizontal="center" vertical="center" wrapText="1"/>
    </xf>
    <xf numFmtId="0" fontId="19" fillId="0" borderId="55" xfId="5" applyNumberFormat="1" applyFont="1" applyFill="1" applyBorder="1" applyAlignment="1">
      <alignment vertical="center" wrapText="1"/>
    </xf>
    <xf numFmtId="0" fontId="19" fillId="0" borderId="16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11" xfId="5" applyNumberFormat="1" applyFont="1" applyFill="1" applyBorder="1" applyAlignment="1">
      <alignment vertical="center" wrapText="1"/>
    </xf>
    <xf numFmtId="0" fontId="19" fillId="0" borderId="65" xfId="5" applyNumberFormat="1" applyFont="1" applyFill="1" applyBorder="1" applyAlignment="1">
      <alignment horizontal="center" vertical="center" wrapText="1"/>
    </xf>
    <xf numFmtId="0" fontId="19" fillId="0" borderId="66" xfId="5" applyNumberFormat="1" applyFont="1" applyFill="1" applyBorder="1" applyAlignment="1">
      <alignment horizontal="center" vertical="center" wrapText="1"/>
    </xf>
    <xf numFmtId="0" fontId="19" fillId="0" borderId="67" xfId="5" applyNumberFormat="1" applyFont="1" applyFill="1" applyBorder="1" applyAlignment="1">
      <alignment vertical="center" wrapText="1"/>
    </xf>
    <xf numFmtId="0" fontId="26" fillId="6" borderId="75" xfId="4" applyFont="1" applyFill="1" applyBorder="1">
      <alignment vertical="center"/>
    </xf>
    <xf numFmtId="38" fontId="0" fillId="0" borderId="0" xfId="5" applyFont="1">
      <alignment vertical="center"/>
    </xf>
    <xf numFmtId="0" fontId="17" fillId="0" borderId="0" xfId="8" applyFont="1" applyAlignment="1">
      <alignment vertical="center"/>
    </xf>
    <xf numFmtId="0" fontId="25" fillId="0" borderId="49" xfId="4" applyFont="1" applyBorder="1" applyAlignment="1">
      <alignment horizontal="center" vertical="center"/>
    </xf>
    <xf numFmtId="177" fontId="11" fillId="7" borderId="3" xfId="6" applyNumberFormat="1" applyFont="1" applyFill="1" applyBorder="1">
      <alignment vertical="center"/>
    </xf>
    <xf numFmtId="38" fontId="11" fillId="7" borderId="3" xfId="6" applyFont="1" applyFill="1" applyBorder="1">
      <alignment vertical="center"/>
    </xf>
    <xf numFmtId="38" fontId="5" fillId="8" borderId="9" xfId="1" applyFont="1" applyFill="1" applyBorder="1" applyAlignment="1">
      <alignment horizontal="center" vertical="center"/>
    </xf>
    <xf numFmtId="38" fontId="5" fillId="8" borderId="3" xfId="1" applyFont="1" applyFill="1" applyBorder="1" applyAlignment="1">
      <alignment horizontal="center" vertical="center"/>
    </xf>
    <xf numFmtId="38" fontId="5" fillId="8" borderId="3" xfId="1" applyFont="1" applyFill="1" applyBorder="1" applyAlignment="1">
      <alignment horizontal="center" vertical="center" wrapText="1"/>
    </xf>
    <xf numFmtId="38" fontId="5" fillId="8" borderId="2" xfId="1" applyFont="1" applyFill="1" applyBorder="1" applyAlignment="1">
      <alignment horizontal="center" vertical="center"/>
    </xf>
    <xf numFmtId="38" fontId="5" fillId="8" borderId="9" xfId="1" applyFont="1" applyFill="1" applyBorder="1"/>
    <xf numFmtId="38" fontId="5" fillId="8" borderId="3" xfId="1" applyFont="1" applyFill="1" applyBorder="1"/>
    <xf numFmtId="38" fontId="5" fillId="8" borderId="2" xfId="1" applyFont="1" applyFill="1" applyBorder="1"/>
    <xf numFmtId="38" fontId="5" fillId="8" borderId="10" xfId="1" applyFont="1" applyFill="1" applyBorder="1"/>
    <xf numFmtId="38" fontId="5" fillId="8" borderId="8" xfId="1" applyFont="1" applyFill="1" applyBorder="1"/>
    <xf numFmtId="38" fontId="5" fillId="8" borderId="7" xfId="1" applyFont="1" applyFill="1" applyBorder="1"/>
    <xf numFmtId="0" fontId="0" fillId="8" borderId="0" xfId="0" applyFill="1"/>
    <xf numFmtId="38" fontId="0" fillId="8" borderId="0" xfId="0" applyNumberFormat="1" applyFill="1"/>
    <xf numFmtId="0" fontId="24" fillId="0" borderId="51" xfId="10" applyFont="1" applyBorder="1" applyAlignment="1">
      <alignment horizontal="center" vertical="center" wrapText="1"/>
    </xf>
    <xf numFmtId="0" fontId="24" fillId="3" borderId="48" xfId="10" applyFont="1" applyFill="1" applyBorder="1" applyAlignment="1">
      <alignment horizontal="center" vertical="center" wrapText="1"/>
    </xf>
    <xf numFmtId="0" fontId="24" fillId="3" borderId="91" xfId="10" applyFont="1" applyFill="1" applyBorder="1" applyAlignment="1">
      <alignment horizontal="center" vertical="center" wrapText="1"/>
    </xf>
    <xf numFmtId="0" fontId="24" fillId="3" borderId="53" xfId="10" applyFont="1" applyFill="1" applyBorder="1" applyAlignment="1">
      <alignment horizontal="center" vertical="center" wrapText="1"/>
    </xf>
    <xf numFmtId="0" fontId="24" fillId="3" borderId="47" xfId="10" applyFont="1" applyFill="1" applyBorder="1" applyAlignment="1">
      <alignment horizontal="center" vertical="center" wrapText="1"/>
    </xf>
    <xf numFmtId="0" fontId="24" fillId="3" borderId="49" xfId="10" applyFont="1" applyFill="1" applyBorder="1" applyAlignment="1">
      <alignment horizontal="center" vertical="center" wrapText="1"/>
    </xf>
    <xf numFmtId="0" fontId="24" fillId="3" borderId="51" xfId="10" applyFont="1" applyFill="1" applyBorder="1" applyAlignment="1">
      <alignment horizontal="center" vertical="center" wrapText="1"/>
    </xf>
    <xf numFmtId="0" fontId="24" fillId="3" borderId="52" xfId="10" applyFont="1" applyFill="1" applyBorder="1" applyAlignment="1">
      <alignment horizontal="center" vertical="center" wrapText="1"/>
    </xf>
    <xf numFmtId="0" fontId="24" fillId="3" borderId="48" xfId="10" applyFont="1" applyFill="1" applyBorder="1" applyAlignment="1">
      <alignment horizontal="center" vertical="center"/>
    </xf>
    <xf numFmtId="0" fontId="25" fillId="3" borderId="52" xfId="4" applyFont="1" applyFill="1" applyBorder="1" applyAlignment="1">
      <alignment horizontal="center" vertical="center"/>
    </xf>
    <xf numFmtId="38" fontId="19" fillId="3" borderId="60" xfId="5" applyFont="1" applyFill="1" applyBorder="1" applyAlignment="1">
      <alignment horizontal="right" vertical="center" shrinkToFit="1"/>
    </xf>
    <xf numFmtId="38" fontId="19" fillId="3" borderId="61" xfId="5" applyFont="1" applyFill="1" applyBorder="1" applyAlignment="1">
      <alignment horizontal="right" vertical="center" shrinkToFit="1"/>
    </xf>
    <xf numFmtId="38" fontId="19" fillId="3" borderId="42" xfId="5" applyFont="1" applyFill="1" applyBorder="1" applyAlignment="1">
      <alignment horizontal="right" vertical="center" shrinkToFit="1"/>
    </xf>
    <xf numFmtId="38" fontId="19" fillId="3" borderId="63" xfId="5" applyFont="1" applyFill="1" applyBorder="1" applyAlignment="1">
      <alignment horizontal="right" vertical="center" shrinkToFit="1"/>
    </xf>
    <xf numFmtId="38" fontId="19" fillId="3" borderId="71" xfId="5" applyFont="1" applyFill="1" applyBorder="1" applyAlignment="1">
      <alignment horizontal="right" vertical="center" shrinkToFit="1"/>
    </xf>
    <xf numFmtId="38" fontId="19" fillId="3" borderId="72" xfId="5" applyFont="1" applyFill="1" applyBorder="1" applyAlignment="1">
      <alignment horizontal="right" vertical="center" shrinkToFit="1"/>
    </xf>
    <xf numFmtId="38" fontId="19" fillId="0" borderId="60" xfId="1" applyFont="1" applyFill="1" applyBorder="1" applyAlignment="1">
      <alignment horizontal="right" vertical="center" shrinkToFit="1"/>
    </xf>
    <xf numFmtId="38" fontId="19" fillId="0" borderId="57" xfId="1" applyFont="1" applyFill="1" applyBorder="1" applyAlignment="1">
      <alignment horizontal="right" vertical="center" shrinkToFit="1"/>
    </xf>
    <xf numFmtId="38" fontId="19" fillId="3" borderId="58" xfId="1" applyFont="1" applyFill="1" applyBorder="1" applyAlignment="1">
      <alignment horizontal="right" vertical="center" shrinkToFit="1"/>
    </xf>
    <xf numFmtId="38" fontId="19" fillId="3" borderId="57" xfId="1" applyFont="1" applyFill="1" applyBorder="1" applyAlignment="1">
      <alignment horizontal="right" vertical="center" shrinkToFit="1"/>
    </xf>
    <xf numFmtId="38" fontId="19" fillId="3" borderId="92" xfId="1" applyFont="1" applyFill="1" applyBorder="1" applyAlignment="1">
      <alignment horizontal="right" vertical="center" shrinkToFit="1"/>
    </xf>
    <xf numFmtId="38" fontId="19" fillId="3" borderId="62" xfId="1" applyFont="1" applyFill="1" applyBorder="1" applyAlignment="1">
      <alignment horizontal="right" vertical="center" shrinkToFit="1"/>
    </xf>
    <xf numFmtId="38" fontId="19" fillId="0" borderId="92" xfId="1" applyFont="1" applyFill="1" applyBorder="1" applyAlignment="1">
      <alignment horizontal="right" vertical="center" shrinkToFit="1"/>
    </xf>
    <xf numFmtId="38" fontId="19" fillId="3" borderId="59" xfId="1" applyFont="1" applyFill="1" applyBorder="1" applyAlignment="1">
      <alignment horizontal="right" vertical="center" shrinkToFit="1"/>
    </xf>
    <xf numFmtId="38" fontId="20" fillId="0" borderId="58" xfId="5" applyFont="1" applyFill="1" applyBorder="1" applyAlignment="1">
      <alignment horizontal="right" vertical="center" shrinkToFit="1"/>
    </xf>
    <xf numFmtId="38" fontId="20" fillId="0" borderId="57" xfId="5" applyFont="1" applyFill="1" applyBorder="1" applyAlignment="1">
      <alignment horizontal="right" vertical="center" shrinkToFit="1"/>
    </xf>
    <xf numFmtId="38" fontId="20" fillId="3" borderId="58" xfId="5" applyFont="1" applyFill="1" applyBorder="1" applyAlignment="1">
      <alignment horizontal="right" vertical="center" shrinkToFit="1"/>
    </xf>
    <xf numFmtId="38" fontId="20" fillId="3" borderId="57" xfId="5" applyFont="1" applyFill="1" applyBorder="1" applyAlignment="1">
      <alignment horizontal="right" vertical="center" shrinkToFit="1"/>
    </xf>
    <xf numFmtId="38" fontId="20" fillId="3" borderId="86" xfId="5" applyFont="1" applyFill="1" applyBorder="1" applyAlignment="1">
      <alignment horizontal="right" vertical="center" shrinkToFit="1"/>
    </xf>
    <xf numFmtId="38" fontId="20" fillId="3" borderId="59" xfId="5" applyFont="1" applyFill="1" applyBorder="1" applyAlignment="1">
      <alignment horizontal="right" vertical="center" shrinkToFit="1"/>
    </xf>
    <xf numFmtId="38" fontId="19" fillId="3" borderId="58" xfId="5" applyFont="1" applyFill="1" applyBorder="1" applyAlignment="1">
      <alignment horizontal="right" vertical="center" shrinkToFit="1"/>
    </xf>
    <xf numFmtId="38" fontId="19" fillId="3" borderId="59" xfId="5" applyFont="1" applyFill="1" applyBorder="1" applyAlignment="1">
      <alignment horizontal="right" vertical="center" shrinkToFit="1"/>
    </xf>
    <xf numFmtId="38" fontId="20" fillId="0" borderId="56" xfId="5" applyFont="1" applyFill="1" applyBorder="1" applyAlignment="1">
      <alignment horizontal="right" vertical="center" shrinkToFit="1"/>
    </xf>
    <xf numFmtId="38" fontId="19" fillId="0" borderId="58" xfId="5" applyFont="1" applyFill="1" applyBorder="1" applyAlignment="1">
      <alignment horizontal="right" vertical="center" shrinkToFit="1"/>
    </xf>
    <xf numFmtId="38" fontId="19" fillId="0" borderId="61" xfId="5" applyFont="1" applyFill="1" applyBorder="1" applyAlignment="1">
      <alignment horizontal="right" vertical="center" shrinkToFit="1"/>
    </xf>
    <xf numFmtId="38" fontId="20" fillId="0" borderId="59" xfId="5" applyFont="1" applyFill="1" applyBorder="1" applyAlignment="1">
      <alignment horizontal="right" vertical="center" shrinkToFit="1"/>
    </xf>
    <xf numFmtId="38" fontId="19" fillId="0" borderId="42" xfId="1" applyFont="1" applyFill="1" applyBorder="1" applyAlignment="1">
      <alignment horizontal="right" vertical="center" shrinkToFit="1"/>
    </xf>
    <xf numFmtId="38" fontId="19" fillId="0" borderId="39" xfId="1" applyFont="1" applyFill="1" applyBorder="1" applyAlignment="1">
      <alignment horizontal="right" vertical="center" shrinkToFit="1"/>
    </xf>
    <xf numFmtId="38" fontId="19" fillId="3" borderId="40" xfId="1" applyFont="1" applyFill="1" applyBorder="1" applyAlignment="1">
      <alignment horizontal="right" vertical="center" shrinkToFit="1"/>
    </xf>
    <xf numFmtId="38" fontId="19" fillId="3" borderId="39" xfId="1" applyFont="1" applyFill="1" applyBorder="1" applyAlignment="1">
      <alignment horizontal="right" vertical="center" shrinkToFit="1"/>
    </xf>
    <xf numFmtId="38" fontId="19" fillId="3" borderId="93" xfId="1" applyFont="1" applyFill="1" applyBorder="1" applyAlignment="1">
      <alignment horizontal="right" vertical="center" shrinkToFit="1"/>
    </xf>
    <xf numFmtId="38" fontId="19" fillId="3" borderId="64" xfId="1" applyFont="1" applyFill="1" applyBorder="1" applyAlignment="1">
      <alignment horizontal="right" vertical="center" shrinkToFit="1"/>
    </xf>
    <xf numFmtId="38" fontId="19" fillId="0" borderId="93" xfId="1" applyFont="1" applyFill="1" applyBorder="1" applyAlignment="1">
      <alignment horizontal="right" vertical="center" shrinkToFit="1"/>
    </xf>
    <xf numFmtId="38" fontId="19" fillId="3" borderId="41" xfId="1" applyFont="1" applyFill="1" applyBorder="1" applyAlignment="1">
      <alignment horizontal="right" vertical="center" shrinkToFit="1"/>
    </xf>
    <xf numFmtId="38" fontId="20" fillId="0" borderId="40" xfId="5" applyFont="1" applyFill="1" applyBorder="1" applyAlignment="1">
      <alignment horizontal="right" vertical="center" shrinkToFit="1"/>
    </xf>
    <xf numFmtId="38" fontId="20" fillId="0" borderId="39" xfId="5" applyFont="1" applyFill="1" applyBorder="1" applyAlignment="1">
      <alignment horizontal="right" vertical="center" shrinkToFit="1"/>
    </xf>
    <xf numFmtId="38" fontId="20" fillId="3" borderId="40" xfId="5" applyFont="1" applyFill="1" applyBorder="1" applyAlignment="1">
      <alignment horizontal="right" vertical="center" shrinkToFit="1"/>
    </xf>
    <xf numFmtId="38" fontId="20" fillId="3" borderId="39" xfId="5" applyFont="1" applyFill="1" applyBorder="1" applyAlignment="1">
      <alignment horizontal="right" vertical="center" shrinkToFit="1"/>
    </xf>
    <xf numFmtId="38" fontId="20" fillId="3" borderId="12" xfId="5" applyFont="1" applyFill="1" applyBorder="1" applyAlignment="1">
      <alignment horizontal="right" vertical="center" shrinkToFit="1"/>
    </xf>
    <xf numFmtId="38" fontId="20" fillId="3" borderId="41" xfId="5" applyFont="1" applyFill="1" applyBorder="1" applyAlignment="1">
      <alignment horizontal="right" vertical="center" shrinkToFit="1"/>
    </xf>
    <xf numFmtId="38" fontId="19" fillId="3" borderId="40" xfId="5" applyFont="1" applyFill="1" applyBorder="1" applyAlignment="1">
      <alignment horizontal="right" vertical="center" shrinkToFit="1"/>
    </xf>
    <xf numFmtId="38" fontId="19" fillId="3" borderId="41" xfId="5" applyFont="1" applyFill="1" applyBorder="1" applyAlignment="1">
      <alignment horizontal="right" vertical="center" shrinkToFit="1"/>
    </xf>
    <xf numFmtId="38" fontId="20" fillId="0" borderId="38" xfId="5" applyFont="1" applyFill="1" applyBorder="1" applyAlignment="1">
      <alignment horizontal="right" vertical="center" shrinkToFit="1"/>
    </xf>
    <xf numFmtId="38" fontId="19" fillId="0" borderId="40" xfId="5" applyFont="1" applyFill="1" applyBorder="1" applyAlignment="1">
      <alignment horizontal="right" vertical="center" shrinkToFit="1"/>
    </xf>
    <xf numFmtId="38" fontId="19" fillId="0" borderId="63" xfId="5" applyFont="1" applyFill="1" applyBorder="1" applyAlignment="1">
      <alignment horizontal="right" vertical="center" shrinkToFit="1"/>
    </xf>
    <xf numFmtId="38" fontId="20" fillId="0" borderId="41" xfId="5" applyFont="1" applyFill="1" applyBorder="1" applyAlignment="1">
      <alignment horizontal="right" vertical="center" shrinkToFit="1"/>
    </xf>
    <xf numFmtId="38" fontId="20" fillId="3" borderId="64" xfId="5" applyFont="1" applyFill="1" applyBorder="1" applyAlignment="1">
      <alignment horizontal="right" vertical="center" shrinkToFit="1"/>
    </xf>
    <xf numFmtId="38" fontId="20" fillId="3" borderId="2" xfId="5" applyFont="1" applyFill="1" applyBorder="1" applyAlignment="1">
      <alignment horizontal="right" vertical="center" shrinkToFit="1"/>
    </xf>
    <xf numFmtId="38" fontId="19" fillId="0" borderId="71" xfId="1" applyFont="1" applyFill="1" applyBorder="1" applyAlignment="1">
      <alignment horizontal="right" vertical="center" shrinkToFit="1"/>
    </xf>
    <xf numFmtId="38" fontId="19" fillId="0" borderId="94" xfId="1" applyFont="1" applyFill="1" applyBorder="1" applyAlignment="1">
      <alignment horizontal="right" vertical="center" shrinkToFit="1"/>
    </xf>
    <xf numFmtId="38" fontId="19" fillId="3" borderId="95" xfId="1" applyFont="1" applyFill="1" applyBorder="1" applyAlignment="1">
      <alignment horizontal="right" vertical="center" shrinkToFit="1"/>
    </xf>
    <xf numFmtId="38" fontId="19" fillId="3" borderId="69" xfId="1" applyFont="1" applyFill="1" applyBorder="1" applyAlignment="1">
      <alignment horizontal="right" vertical="center" shrinkToFit="1"/>
    </xf>
    <xf numFmtId="38" fontId="19" fillId="3" borderId="70" xfId="1" applyFont="1" applyFill="1" applyBorder="1" applyAlignment="1">
      <alignment horizontal="right" vertical="center" shrinkToFit="1"/>
    </xf>
    <xf numFmtId="38" fontId="19" fillId="3" borderId="94" xfId="1" applyFont="1" applyFill="1" applyBorder="1" applyAlignment="1">
      <alignment horizontal="right" vertical="center" shrinkToFit="1"/>
    </xf>
    <xf numFmtId="38" fontId="19" fillId="0" borderId="69" xfId="1" applyFont="1" applyFill="1" applyBorder="1" applyAlignment="1">
      <alignment horizontal="right" vertical="center" shrinkToFit="1"/>
    </xf>
    <xf numFmtId="38" fontId="19" fillId="3" borderId="50" xfId="1" applyFont="1" applyFill="1" applyBorder="1" applyAlignment="1">
      <alignment horizontal="right" vertical="center" shrinkToFit="1"/>
    </xf>
    <xf numFmtId="38" fontId="20" fillId="0" borderId="70" xfId="5" applyFont="1" applyFill="1" applyBorder="1" applyAlignment="1">
      <alignment horizontal="right" vertical="center" shrinkToFit="1"/>
    </xf>
    <xf numFmtId="38" fontId="20" fillId="0" borderId="69" xfId="5" applyFont="1" applyFill="1" applyBorder="1" applyAlignment="1">
      <alignment horizontal="right" vertical="center" shrinkToFit="1"/>
    </xf>
    <xf numFmtId="38" fontId="20" fillId="3" borderId="70" xfId="5" applyFont="1" applyFill="1" applyBorder="1" applyAlignment="1">
      <alignment horizontal="right" vertical="center" shrinkToFit="1"/>
    </xf>
    <xf numFmtId="38" fontId="20" fillId="3" borderId="69" xfId="5" applyFont="1" applyFill="1" applyBorder="1" applyAlignment="1">
      <alignment horizontal="right" vertical="center" shrinkToFit="1"/>
    </xf>
    <xf numFmtId="38" fontId="20" fillId="3" borderId="95" xfId="5" applyFont="1" applyFill="1" applyBorder="1" applyAlignment="1">
      <alignment horizontal="right" vertical="center" shrinkToFit="1"/>
    </xf>
    <xf numFmtId="38" fontId="20" fillId="3" borderId="96" xfId="5" applyFont="1" applyFill="1" applyBorder="1" applyAlignment="1">
      <alignment horizontal="right" vertical="center" shrinkToFit="1"/>
    </xf>
    <xf numFmtId="38" fontId="20" fillId="3" borderId="87" xfId="5" applyFont="1" applyFill="1" applyBorder="1" applyAlignment="1">
      <alignment horizontal="right" vertical="center" shrinkToFit="1"/>
    </xf>
    <xf numFmtId="38" fontId="20" fillId="3" borderId="50" xfId="5" applyFont="1" applyFill="1" applyBorder="1" applyAlignment="1">
      <alignment horizontal="right" vertical="center" shrinkToFit="1"/>
    </xf>
    <xf numFmtId="38" fontId="19" fillId="3" borderId="70" xfId="5" applyFont="1" applyFill="1" applyBorder="1" applyAlignment="1">
      <alignment horizontal="right" vertical="center" shrinkToFit="1"/>
    </xf>
    <xf numFmtId="38" fontId="19" fillId="3" borderId="50" xfId="5" applyFont="1" applyFill="1" applyBorder="1" applyAlignment="1">
      <alignment horizontal="right" vertical="center" shrinkToFit="1"/>
    </xf>
    <xf numFmtId="38" fontId="20" fillId="0" borderId="46" xfId="5" applyFont="1" applyFill="1" applyBorder="1" applyAlignment="1">
      <alignment horizontal="right" vertical="center" shrinkToFit="1"/>
    </xf>
    <xf numFmtId="38" fontId="20" fillId="0" borderId="47" xfId="5" applyFont="1" applyFill="1" applyBorder="1" applyAlignment="1">
      <alignment horizontal="right" vertical="center" shrinkToFit="1"/>
    </xf>
    <xf numFmtId="38" fontId="19" fillId="0" borderId="70" xfId="5" applyFont="1" applyFill="1" applyBorder="1" applyAlignment="1">
      <alignment horizontal="right" vertical="center" shrinkToFit="1"/>
    </xf>
    <xf numFmtId="38" fontId="19" fillId="0" borderId="72" xfId="5" applyFont="1" applyFill="1" applyBorder="1" applyAlignment="1">
      <alignment horizontal="right" vertical="center" shrinkToFit="1"/>
    </xf>
    <xf numFmtId="38" fontId="20" fillId="0" borderId="68" xfId="5" applyFont="1" applyFill="1" applyBorder="1" applyAlignment="1">
      <alignment horizontal="right" vertical="center" shrinkToFit="1"/>
    </xf>
    <xf numFmtId="38" fontId="20" fillId="0" borderId="49" xfId="5" applyFont="1" applyFill="1" applyBorder="1" applyAlignment="1">
      <alignment horizontal="right" vertical="center" shrinkToFit="1"/>
    </xf>
    <xf numFmtId="38" fontId="20" fillId="0" borderId="76" xfId="5" applyFont="1" applyFill="1" applyBorder="1" applyAlignment="1">
      <alignment horizontal="right" vertical="center" shrinkToFit="1"/>
    </xf>
    <xf numFmtId="38" fontId="20" fillId="0" borderId="77" xfId="5" applyFont="1" applyFill="1" applyBorder="1" applyAlignment="1">
      <alignment horizontal="right" vertical="center" shrinkToFit="1"/>
    </xf>
    <xf numFmtId="38" fontId="20" fillId="3" borderId="78" xfId="5" applyFont="1" applyFill="1" applyBorder="1" applyAlignment="1">
      <alignment horizontal="right" vertical="center" shrinkToFit="1"/>
    </xf>
    <xf numFmtId="38" fontId="20" fillId="3" borderId="88" xfId="5" applyFont="1" applyFill="1" applyBorder="1" applyAlignment="1">
      <alignment horizontal="right" vertical="center" shrinkToFit="1"/>
    </xf>
    <xf numFmtId="38" fontId="20" fillId="3" borderId="79" xfId="5" applyFont="1" applyFill="1" applyBorder="1" applyAlignment="1">
      <alignment horizontal="right" vertical="center" shrinkToFit="1"/>
    </xf>
    <xf numFmtId="38" fontId="20" fillId="0" borderId="78" xfId="5" applyFont="1" applyFill="1" applyBorder="1" applyAlignment="1">
      <alignment horizontal="right" vertical="center" shrinkToFit="1"/>
    </xf>
    <xf numFmtId="38" fontId="20" fillId="3" borderId="77" xfId="5" applyFont="1" applyFill="1" applyBorder="1" applyAlignment="1">
      <alignment horizontal="right" vertical="center" shrinkToFit="1"/>
    </xf>
    <xf numFmtId="38" fontId="20" fillId="3" borderId="98" xfId="5" applyFont="1" applyFill="1" applyBorder="1" applyAlignment="1">
      <alignment horizontal="right" vertical="center" shrinkToFit="1"/>
    </xf>
    <xf numFmtId="38" fontId="20" fillId="3" borderId="97" xfId="5" applyFont="1" applyFill="1" applyBorder="1" applyAlignment="1">
      <alignment horizontal="right" vertical="center" shrinkToFit="1"/>
    </xf>
    <xf numFmtId="38" fontId="20" fillId="3" borderId="80" xfId="5" applyFont="1" applyFill="1" applyBorder="1" applyAlignment="1">
      <alignment horizontal="right" vertical="center" shrinkToFit="1"/>
    </xf>
    <xf numFmtId="38" fontId="20" fillId="3" borderId="81" xfId="5" applyFont="1" applyFill="1" applyBorder="1" applyAlignment="1">
      <alignment horizontal="right" vertical="center" shrinkToFit="1"/>
    </xf>
    <xf numFmtId="38" fontId="20" fillId="0" borderId="80" xfId="1" applyFont="1" applyFill="1" applyBorder="1" applyAlignment="1">
      <alignment horizontal="right" vertical="center" shrinkToFit="1"/>
    </xf>
    <xf numFmtId="38" fontId="20" fillId="0" borderId="99" xfId="1" applyFont="1" applyFill="1" applyBorder="1" applyAlignment="1">
      <alignment horizontal="right" vertical="center" shrinkToFit="1"/>
    </xf>
    <xf numFmtId="38" fontId="20" fillId="3" borderId="98" xfId="1" applyFont="1" applyFill="1" applyBorder="1" applyAlignment="1">
      <alignment horizontal="right" vertical="center" shrinkToFit="1"/>
    </xf>
    <xf numFmtId="38" fontId="20" fillId="3" borderId="77" xfId="1" applyFont="1" applyFill="1" applyBorder="1" applyAlignment="1">
      <alignment horizontal="right" vertical="center" shrinkToFit="1"/>
    </xf>
    <xf numFmtId="38" fontId="20" fillId="3" borderId="78" xfId="1" applyFont="1" applyFill="1" applyBorder="1" applyAlignment="1">
      <alignment horizontal="right" vertical="center" shrinkToFit="1"/>
    </xf>
    <xf numFmtId="38" fontId="20" fillId="3" borderId="99" xfId="1" applyFont="1" applyFill="1" applyBorder="1" applyAlignment="1">
      <alignment horizontal="right" vertical="center" shrinkToFit="1"/>
    </xf>
    <xf numFmtId="38" fontId="20" fillId="3" borderId="79" xfId="1" applyFont="1" applyFill="1" applyBorder="1" applyAlignment="1">
      <alignment horizontal="right" vertical="center" shrinkToFit="1"/>
    </xf>
    <xf numFmtId="38" fontId="20" fillId="0" borderId="82" xfId="5" applyFont="1" applyFill="1" applyBorder="1" applyAlignment="1">
      <alignment horizontal="right" vertical="center" shrinkToFit="1"/>
    </xf>
    <xf numFmtId="38" fontId="20" fillId="0" borderId="83" xfId="5" applyFont="1" applyFill="1" applyBorder="1" applyAlignment="1">
      <alignment horizontal="right" vertical="center" shrinkToFit="1"/>
    </xf>
    <xf numFmtId="38" fontId="20" fillId="0" borderId="81" xfId="5" applyFont="1" applyFill="1" applyBorder="1" applyAlignment="1">
      <alignment horizontal="right" vertical="center" shrinkToFit="1"/>
    </xf>
    <xf numFmtId="38" fontId="20" fillId="0" borderId="84" xfId="5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shrinkToFit="1"/>
    </xf>
    <xf numFmtId="38" fontId="5" fillId="0" borderId="3" xfId="1" applyFont="1" applyFill="1" applyBorder="1" applyAlignment="1">
      <alignment shrinkToFit="1"/>
    </xf>
    <xf numFmtId="38" fontId="5" fillId="0" borderId="5" xfId="1" applyFont="1" applyFill="1" applyBorder="1" applyAlignment="1">
      <alignment shrinkToFit="1"/>
    </xf>
    <xf numFmtId="38" fontId="5" fillId="0" borderId="6" xfId="1" applyFont="1" applyFill="1" applyBorder="1" applyAlignment="1">
      <alignment shrinkToFit="1"/>
    </xf>
    <xf numFmtId="38" fontId="5" fillId="0" borderId="7" xfId="1" applyFont="1" applyFill="1" applyBorder="1" applyAlignment="1">
      <alignment shrinkToFit="1"/>
    </xf>
    <xf numFmtId="38" fontId="5" fillId="0" borderId="8" xfId="1" applyFont="1" applyFill="1" applyBorder="1" applyAlignment="1">
      <alignment shrinkToFit="1"/>
    </xf>
    <xf numFmtId="0" fontId="1" fillId="0" borderId="0" xfId="4" applyFont="1" applyAlignment="1"/>
    <xf numFmtId="38" fontId="5" fillId="0" borderId="9" xfId="1" applyFont="1" applyFill="1" applyBorder="1"/>
    <xf numFmtId="38" fontId="11" fillId="0" borderId="21" xfId="6" applyFont="1" applyBorder="1" applyAlignment="1">
      <alignment horizontal="center" vertical="center"/>
    </xf>
    <xf numFmtId="38" fontId="11" fillId="0" borderId="6" xfId="6" applyFont="1" applyFill="1" applyBorder="1" applyAlignment="1">
      <alignment horizontal="center"/>
    </xf>
    <xf numFmtId="38" fontId="11" fillId="0" borderId="24" xfId="6" applyFont="1" applyFill="1" applyBorder="1" applyAlignment="1">
      <alignment horizontal="center"/>
    </xf>
    <xf numFmtId="38" fontId="6" fillId="0" borderId="3" xfId="1" applyFont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8" borderId="3" xfId="1" applyFont="1" applyFill="1" applyBorder="1" applyAlignment="1">
      <alignment horizontal="center" vertical="center"/>
    </xf>
    <xf numFmtId="38" fontId="6" fillId="8" borderId="11" xfId="1" applyFont="1" applyFill="1" applyBorder="1" applyAlignment="1">
      <alignment horizontal="center" vertical="center"/>
    </xf>
    <xf numFmtId="38" fontId="6" fillId="8" borderId="12" xfId="1" applyFont="1" applyFill="1" applyBorder="1" applyAlignment="1">
      <alignment horizontal="center" vertical="center"/>
    </xf>
    <xf numFmtId="38" fontId="6" fillId="8" borderId="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28" xfId="10" applyFont="1" applyBorder="1" applyAlignment="1">
      <alignment horizontal="center" vertical="center"/>
    </xf>
    <xf numFmtId="0" fontId="21" fillId="0" borderId="29" xfId="1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/>
    </xf>
    <xf numFmtId="0" fontId="19" fillId="0" borderId="36" xfId="8" applyFont="1" applyBorder="1" applyAlignment="1">
      <alignment horizontal="center" vertical="center"/>
    </xf>
    <xf numFmtId="0" fontId="19" fillId="0" borderId="14" xfId="8" applyFont="1" applyBorder="1" applyAlignment="1">
      <alignment horizontal="center" vertical="center"/>
    </xf>
    <xf numFmtId="0" fontId="19" fillId="0" borderId="6" xfId="8" applyFont="1" applyBorder="1" applyAlignment="1">
      <alignment horizontal="center" vertical="center"/>
    </xf>
    <xf numFmtId="0" fontId="19" fillId="0" borderId="26" xfId="10" applyFont="1" applyBorder="1" applyAlignment="1">
      <alignment horizontal="center" vertical="center"/>
    </xf>
    <xf numFmtId="0" fontId="19" fillId="0" borderId="37" xfId="10" applyFont="1" applyBorder="1" applyAlignment="1">
      <alignment horizontal="center" vertical="center"/>
    </xf>
    <xf numFmtId="0" fontId="21" fillId="0" borderId="27" xfId="10" applyFont="1" applyBorder="1" applyAlignment="1">
      <alignment horizontal="center" vertical="center"/>
    </xf>
    <xf numFmtId="0" fontId="24" fillId="0" borderId="89" xfId="10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0" fontId="24" fillId="3" borderId="11" xfId="10" applyFont="1" applyFill="1" applyBorder="1" applyAlignment="1">
      <alignment horizontal="center" vertical="center"/>
    </xf>
    <xf numFmtId="0" fontId="24" fillId="3" borderId="90" xfId="10" applyFont="1" applyFill="1" applyBorder="1" applyAlignment="1">
      <alignment horizontal="center" vertical="center"/>
    </xf>
    <xf numFmtId="0" fontId="24" fillId="3" borderId="2" xfId="10" applyFont="1" applyFill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1" fillId="0" borderId="31" xfId="10" applyFont="1" applyBorder="1" applyAlignment="1">
      <alignment horizontal="center" vertical="center" shrinkToFit="1"/>
    </xf>
    <xf numFmtId="0" fontId="21" fillId="0" borderId="32" xfId="10" applyFont="1" applyBorder="1" applyAlignment="1">
      <alignment horizontal="center" vertical="center" shrinkToFit="1"/>
    </xf>
    <xf numFmtId="0" fontId="21" fillId="0" borderId="31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2" fillId="0" borderId="85" xfId="4" applyFont="1" applyBorder="1" applyAlignment="1">
      <alignment horizontal="center" vertical="center"/>
    </xf>
    <xf numFmtId="0" fontId="24" fillId="3" borderId="40" xfId="10" applyFont="1" applyFill="1" applyBorder="1" applyAlignment="1">
      <alignment horizontal="center" vertical="center"/>
    </xf>
    <xf numFmtId="0" fontId="24" fillId="3" borderId="41" xfId="1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 shrinkToFit="1"/>
    </xf>
    <xf numFmtId="0" fontId="22" fillId="0" borderId="32" xfId="4" applyFont="1" applyBorder="1" applyAlignment="1">
      <alignment horizontal="center" vertical="center" shrinkToFit="1"/>
    </xf>
    <xf numFmtId="0" fontId="20" fillId="6" borderId="73" xfId="4" applyFont="1" applyFill="1" applyBorder="1" applyAlignment="1">
      <alignment horizontal="right" vertical="center"/>
    </xf>
    <xf numFmtId="0" fontId="20" fillId="6" borderId="74" xfId="4" applyFont="1" applyFill="1" applyBorder="1" applyAlignment="1">
      <alignment horizontal="right" vertical="center"/>
    </xf>
  </cellXfs>
  <cellStyles count="12">
    <cellStyle name="桁区切り" xfId="1" builtinId="6"/>
    <cellStyle name="桁区切り 2" xfId="5" xr:uid="{B6BC02E0-517E-4C7E-ABCB-B2180E74E5FD}"/>
    <cellStyle name="桁区切り 2 2" xfId="6" xr:uid="{206ABCBD-71B3-4AF6-AE3A-3443E5127BD6}"/>
    <cellStyle name="桁区切り 3" xfId="2" xr:uid="{12B7CD5B-7C2B-42B1-9636-32616D7C102A}"/>
    <cellStyle name="標準" xfId="0" builtinId="0"/>
    <cellStyle name="標準 2" xfId="3" xr:uid="{8A437810-9CD7-456D-A219-BAA4E8B4E10D}"/>
    <cellStyle name="標準 2 2" xfId="7" xr:uid="{A6D41A14-0DF0-48D0-A5E0-61E8D0EB1A9B}"/>
    <cellStyle name="標準 3" xfId="4" xr:uid="{8588AD3B-9076-4B2C-92D9-9E5F8B4BEAAB}"/>
    <cellStyle name="標準 3 2" xfId="9" xr:uid="{5282D5C3-33DC-4D13-A167-08C19C1E9852}"/>
    <cellStyle name="標準 4" xfId="11" xr:uid="{193D1BA6-DF05-4B96-8FD9-CD6209588433}"/>
    <cellStyle name="標準_14年度市町村別一人当たり医療費（費用額）" xfId="8" xr:uid="{D9D18343-E22F-47C8-BA92-EFAD8FE1363F}"/>
    <cellStyle name="標準_Sheet1" xfId="10" xr:uid="{5D2AA72E-ACA1-4658-A194-FEC476034A54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ABF8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0550-E6D0-43BB-AAAD-4E38A4264B7B}">
  <sheetPr>
    <tabColor rgb="FFFF0000"/>
    <pageSetUpPr fitToPage="1"/>
  </sheetPr>
  <dimension ref="A2:BO48"/>
  <sheetViews>
    <sheetView tabSelected="1" view="pageBreakPreview" zoomScale="85" zoomScaleNormal="100" zoomScaleSheetLayoutView="85" workbookViewId="0">
      <selection activeCell="A4" sqref="A4"/>
    </sheetView>
  </sheetViews>
  <sheetFormatPr defaultColWidth="9" defaultRowHeight="13.5" x14ac:dyDescent="0.15"/>
  <cols>
    <col min="1" max="1" width="5.375" style="20" bestFit="1" customWidth="1"/>
    <col min="2" max="2" width="9.125" style="20" bestFit="1" customWidth="1"/>
    <col min="3" max="3" width="11.625" style="20" bestFit="1" customWidth="1"/>
    <col min="4" max="5" width="16" style="20" bestFit="1" customWidth="1"/>
    <col min="6" max="6" width="13.875" style="20" bestFit="1" customWidth="1"/>
    <col min="7" max="7" width="15" style="20" bestFit="1" customWidth="1"/>
    <col min="8" max="8" width="9.875" style="20" bestFit="1" customWidth="1"/>
    <col min="9" max="9" width="5" style="20" customWidth="1"/>
    <col min="10" max="10" width="5.375" style="20" bestFit="1" customWidth="1"/>
    <col min="11" max="11" width="9.125" style="20" bestFit="1" customWidth="1"/>
    <col min="12" max="12" width="11.625" style="20" bestFit="1" customWidth="1"/>
    <col min="13" max="13" width="16" style="20" bestFit="1" customWidth="1"/>
    <col min="14" max="14" width="9.875" style="20" bestFit="1" customWidth="1"/>
    <col min="15" max="15" width="5" style="20" customWidth="1"/>
    <col min="16" max="16" width="5.375" style="20" bestFit="1" customWidth="1"/>
    <col min="17" max="17" width="9.125" style="20" bestFit="1" customWidth="1"/>
    <col min="18" max="18" width="11.625" style="20" bestFit="1" customWidth="1"/>
    <col min="19" max="19" width="16" style="20" bestFit="1" customWidth="1"/>
    <col min="20" max="20" width="9.875" style="20" bestFit="1" customWidth="1"/>
    <col min="21" max="16384" width="9" style="20"/>
  </cols>
  <sheetData>
    <row r="2" spans="1:67" ht="14.25" x14ac:dyDescent="0.15">
      <c r="A2" s="19" t="s">
        <v>188</v>
      </c>
      <c r="B2" s="19"/>
      <c r="C2" s="19"/>
      <c r="D2" s="19"/>
      <c r="E2" s="19"/>
      <c r="F2" s="19"/>
      <c r="G2" s="19"/>
      <c r="H2" s="19"/>
      <c r="I2" s="19"/>
      <c r="J2" s="19" t="s">
        <v>189</v>
      </c>
      <c r="K2" s="19"/>
      <c r="L2" s="19"/>
      <c r="M2" s="19"/>
      <c r="N2" s="19"/>
      <c r="O2" s="19"/>
      <c r="P2" s="19" t="s">
        <v>190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4" spans="1:67" ht="54.75" thickBot="1" x14ac:dyDescent="0.2">
      <c r="A4" s="21" t="s">
        <v>80</v>
      </c>
      <c r="B4" s="22" t="s">
        <v>81</v>
      </c>
      <c r="C4" s="23" t="s">
        <v>82</v>
      </c>
      <c r="D4" s="24" t="s">
        <v>83</v>
      </c>
      <c r="E4" s="25" t="s">
        <v>84</v>
      </c>
      <c r="F4" s="25" t="s">
        <v>85</v>
      </c>
      <c r="G4" s="26" t="s">
        <v>86</v>
      </c>
      <c r="H4" s="27" t="s">
        <v>87</v>
      </c>
      <c r="J4" s="21" t="s">
        <v>80</v>
      </c>
      <c r="K4" s="22" t="s">
        <v>81</v>
      </c>
      <c r="L4" s="23" t="s">
        <v>82</v>
      </c>
      <c r="M4" s="24" t="s">
        <v>83</v>
      </c>
      <c r="N4" s="27" t="s">
        <v>87</v>
      </c>
      <c r="P4" s="21" t="s">
        <v>80</v>
      </c>
      <c r="Q4" s="22" t="s">
        <v>81</v>
      </c>
      <c r="R4" s="23" t="s">
        <v>82</v>
      </c>
      <c r="S4" s="25" t="s">
        <v>84</v>
      </c>
      <c r="T4" s="27" t="s">
        <v>87</v>
      </c>
    </row>
    <row r="5" spans="1:67" ht="18" customHeight="1" x14ac:dyDescent="0.15">
      <c r="A5" s="28">
        <v>1</v>
      </c>
      <c r="B5" s="29" t="str">
        <f>INDEX(医療費集約!A:A,MATCH(A5,医療費集約!EO:EO,0),1)</f>
        <v>渡名喜村</v>
      </c>
      <c r="C5" s="30">
        <f>INDEX(被保険者数!$O$4:$O$45,MATCH(B5,被保険者数!$A$4:$A$45,0),1)</f>
        <v>67</v>
      </c>
      <c r="D5" s="31">
        <f>INDEX(医療費集約!EP:EP,MATCH(A5,医療費集約!EO:EO,0),1)</f>
        <v>56688000</v>
      </c>
      <c r="E5" s="31">
        <f>INDEX(医療費集約!EQ:EQ,MATCH(A5,医療費集約!EO:EO,0),1)</f>
        <v>14223380</v>
      </c>
      <c r="F5" s="31">
        <f>INDEX(医療費集約!ER:ER,MATCH(A5,医療費集約!EO:EO,0),1)</f>
        <v>14680103</v>
      </c>
      <c r="G5" s="32">
        <f>SUM(D5:F5)</f>
        <v>85591483</v>
      </c>
      <c r="H5" s="33">
        <f>INDEX(医療費集約!EN:EN,MATCH(A5,医療費集約!EO:EO,0),1)</f>
        <v>1277485</v>
      </c>
      <c r="J5" s="28">
        <v>1</v>
      </c>
      <c r="K5" s="29" t="str">
        <f>INDEX(医療費集約!A:A,MATCH(J5,医療費集約!ET:ET,0),1)</f>
        <v>渡名喜村</v>
      </c>
      <c r="L5" s="30">
        <f>INDEX(C:C,MATCH(K5,B:B,0),1)</f>
        <v>67</v>
      </c>
      <c r="M5" s="31">
        <f>INDEX(D:D,MATCH(K5,B:B,0),1)</f>
        <v>56688000</v>
      </c>
      <c r="N5" s="33">
        <f>IF(ROUND(M5/L5,0)=INDEX(医療費集約!ES:ES,MATCH(J5,医療費集約!ET:ET,0),1),ROUND(M5/L5,0),"計算エラー")</f>
        <v>846090</v>
      </c>
      <c r="P5" s="28">
        <v>1</v>
      </c>
      <c r="Q5" s="29" t="str">
        <f>INDEX(医療費集約!A:A,MATCH(P5,医療費集約!EV:EV,0),1)</f>
        <v>那覇市</v>
      </c>
      <c r="R5" s="30">
        <f>INDEX(C:C,MATCH(Q5,B:B,0),1)</f>
        <v>35894</v>
      </c>
      <c r="S5" s="31">
        <f>INDEX(E:E,MATCH(Q5,B:B,0),1)</f>
        <v>11108544770</v>
      </c>
      <c r="T5" s="33">
        <f>IF(ROUND(S5/R5,0)=INDEX(医療費集約!EU:EU,MATCH(P5,医療費集約!EV:EV,0),1),ROUND(S5/R5,0),"計算エラー")</f>
        <v>309482</v>
      </c>
    </row>
    <row r="6" spans="1:67" ht="18" customHeight="1" x14ac:dyDescent="0.15">
      <c r="A6" s="34">
        <v>2</v>
      </c>
      <c r="B6" s="35" t="str">
        <f>INDEX(医療費集約!A:A,MATCH(A6,医療費集約!EO:EO,0),1)</f>
        <v>糸満市</v>
      </c>
      <c r="C6" s="36">
        <f>INDEX(被保険者数!$O$4:$O$45,MATCH(B6,被保険者数!$A$4:$A$45,0),1)</f>
        <v>6193</v>
      </c>
      <c r="D6" s="37">
        <f>INDEX(医療費集約!EP:EP,MATCH(A6,医療費集約!EO:EO,0),1)</f>
        <v>4536078950</v>
      </c>
      <c r="E6" s="37">
        <f>INDEX(医療費集約!EQ:EQ,MATCH(A6,医療費集約!EO:EO,0),1)</f>
        <v>1732056650</v>
      </c>
      <c r="F6" s="37">
        <f>INDEX(医療費集約!ER:ER,MATCH(A6,医療費集約!EO:EO,0),1)</f>
        <v>1256688183</v>
      </c>
      <c r="G6" s="38">
        <f t="shared" ref="G6:G46" si="0">SUM(D6:F6)</f>
        <v>7524823783</v>
      </c>
      <c r="H6" s="39">
        <f>INDEX(医療費集約!EN:EN,MATCH(A6,医療費集約!EO:EO,0),1)</f>
        <v>1215053</v>
      </c>
      <c r="J6" s="34">
        <v>2</v>
      </c>
      <c r="K6" s="35" t="str">
        <f>INDEX(医療費集約!A:A,MATCH(J6,医療費集約!ET:ET,0),1)</f>
        <v>伊是名村</v>
      </c>
      <c r="L6" s="36">
        <f t="shared" ref="L6:L46" si="1">INDEX(C:C,MATCH(K6,B:B,0),1)</f>
        <v>191</v>
      </c>
      <c r="M6" s="37">
        <f t="shared" ref="M6:M46" si="2">INDEX(D:D,MATCH(K6,B:B,0),1)</f>
        <v>158752480</v>
      </c>
      <c r="N6" s="39">
        <f>IF(ROUND(M6/L6,0)=INDEX(医療費集約!ES:ES,MATCH(J6,医療費集約!ET:ET,0),1),ROUND(M6/L6,0),"計算エラー")</f>
        <v>831165</v>
      </c>
      <c r="P6" s="34">
        <v>2</v>
      </c>
      <c r="Q6" s="35" t="str">
        <f>INDEX(医療費集約!A:A,MATCH(P6,医療費集約!EV:EV,0),1)</f>
        <v>浦添市</v>
      </c>
      <c r="R6" s="36">
        <f t="shared" ref="R6:R46" si="3">INDEX(C:C,MATCH(Q6,B:B,0),1)</f>
        <v>11285</v>
      </c>
      <c r="S6" s="37">
        <f t="shared" ref="S6:S46" si="4">INDEX(E:E,MATCH(Q6,B:B,0),1)</f>
        <v>3442662910</v>
      </c>
      <c r="T6" s="39">
        <f>IF(ROUND(S6/R6,0)=INDEX(医療費集約!EU:EU,MATCH(P6,医療費集約!EV:EV,0),1),ROUND(S6/R6,0),"計算エラー")</f>
        <v>305065</v>
      </c>
    </row>
    <row r="7" spans="1:67" ht="18" customHeight="1" x14ac:dyDescent="0.15">
      <c r="A7" s="34">
        <v>3</v>
      </c>
      <c r="B7" s="35" t="str">
        <f>INDEX(医療費集約!A:A,MATCH(A7,医療費集約!EO:EO,0),1)</f>
        <v>本部町</v>
      </c>
      <c r="C7" s="36">
        <f>INDEX(被保険者数!$O$4:$O$45,MATCH(B7,被保険者数!$A$4:$A$45,0),1)</f>
        <v>1935</v>
      </c>
      <c r="D7" s="37">
        <f>INDEX(医療費集約!EP:EP,MATCH(A7,医療費集約!EO:EO,0),1)</f>
        <v>1385334800</v>
      </c>
      <c r="E7" s="37">
        <f>INDEX(医療費集約!EQ:EQ,MATCH(A7,医療費集約!EO:EO,0),1)</f>
        <v>553217770</v>
      </c>
      <c r="F7" s="37">
        <f>INDEX(医療費集約!ER:ER,MATCH(A7,医療費集約!EO:EO,0),1)</f>
        <v>360297302</v>
      </c>
      <c r="G7" s="38">
        <f t="shared" si="0"/>
        <v>2298849872</v>
      </c>
      <c r="H7" s="39">
        <f>INDEX(医療費集約!EN:EN,MATCH(A7,医療費集約!EO:EO,0),1)</f>
        <v>1188036</v>
      </c>
      <c r="J7" s="34">
        <v>3</v>
      </c>
      <c r="K7" s="35" t="str">
        <f>INDEX(医療費集約!A:A,MATCH(J7,医療費集約!ET:ET,0),1)</f>
        <v>糸満市</v>
      </c>
      <c r="L7" s="36">
        <f t="shared" si="1"/>
        <v>6193</v>
      </c>
      <c r="M7" s="37">
        <f t="shared" si="2"/>
        <v>4536078950</v>
      </c>
      <c r="N7" s="39">
        <f>IF(ROUND(M7/L7,0)=INDEX(医療費集約!ES:ES,MATCH(J7,医療費集約!ET:ET,0),1),ROUND(M7/L7,0),"計算エラー")</f>
        <v>732453</v>
      </c>
      <c r="P7" s="34">
        <v>3</v>
      </c>
      <c r="Q7" s="35" t="str">
        <f>INDEX(医療費集約!A:A,MATCH(P7,医療費集約!EV:EV,0),1)</f>
        <v>石垣市</v>
      </c>
      <c r="R7" s="36">
        <f t="shared" si="3"/>
        <v>4984</v>
      </c>
      <c r="S7" s="37">
        <f t="shared" si="4"/>
        <v>1494954480</v>
      </c>
      <c r="T7" s="39">
        <f>IF(ROUND(S7/R7,0)=INDEX(医療費集約!EU:EU,MATCH(P7,医療費集約!EV:EV,0),1),ROUND(S7/R7,0),"計算エラー")</f>
        <v>299951</v>
      </c>
    </row>
    <row r="8" spans="1:67" ht="18" customHeight="1" x14ac:dyDescent="0.15">
      <c r="A8" s="34">
        <v>4</v>
      </c>
      <c r="B8" s="35" t="str">
        <f>INDEX(医療費集約!A:A,MATCH(A8,医療費集約!EO:EO,0),1)</f>
        <v>伊是名村</v>
      </c>
      <c r="C8" s="36">
        <f>INDEX(被保険者数!$O$4:$O$45,MATCH(B8,被保険者数!$A$4:$A$45,0),1)</f>
        <v>191</v>
      </c>
      <c r="D8" s="37">
        <f>INDEX(医療費集約!EP:EP,MATCH(A8,医療費集約!EO:EO,0),1)</f>
        <v>158752480</v>
      </c>
      <c r="E8" s="37">
        <f>INDEX(医療費集約!EQ:EQ,MATCH(A8,医療費集約!EO:EO,0),1)</f>
        <v>43509460</v>
      </c>
      <c r="F8" s="37">
        <f>INDEX(医療費集約!ER:ER,MATCH(A8,医療費集約!EO:EO,0),1)</f>
        <v>17068987</v>
      </c>
      <c r="G8" s="38">
        <f t="shared" si="0"/>
        <v>219330927</v>
      </c>
      <c r="H8" s="39">
        <f>INDEX(医療費集約!EN:EN,MATCH(A8,医療費集約!EO:EO,0),1)</f>
        <v>1148329</v>
      </c>
      <c r="J8" s="34">
        <v>4</v>
      </c>
      <c r="K8" s="35" t="str">
        <f>INDEX(医療費集約!A:A,MATCH(J8,医療費集約!ET:ET,0),1)</f>
        <v>本部町</v>
      </c>
      <c r="L8" s="36">
        <f t="shared" si="1"/>
        <v>1935</v>
      </c>
      <c r="M8" s="37">
        <f t="shared" si="2"/>
        <v>1385334800</v>
      </c>
      <c r="N8" s="39">
        <f>IF(ROUND(M8/L8,0)=INDEX(医療費集約!ES:ES,MATCH(J8,医療費集約!ET:ET,0),1),ROUND(M8/L8,0),"計算エラー")</f>
        <v>715935</v>
      </c>
      <c r="P8" s="34">
        <v>4</v>
      </c>
      <c r="Q8" s="35" t="str">
        <f>INDEX(医療費集約!A:A,MATCH(P8,医療費集約!EV:EV,0),1)</f>
        <v>金武町</v>
      </c>
      <c r="R8" s="36">
        <f t="shared" si="3"/>
        <v>1519</v>
      </c>
      <c r="S8" s="37">
        <f t="shared" si="4"/>
        <v>439514880</v>
      </c>
      <c r="T8" s="39">
        <f>IF(ROUND(S8/R8,0)=INDEX(医療費集約!EU:EU,MATCH(P8,医療費集約!EV:EV,0),1),ROUND(S8/R8,0),"計算エラー")</f>
        <v>289345</v>
      </c>
    </row>
    <row r="9" spans="1:67" ht="18" customHeight="1" x14ac:dyDescent="0.15">
      <c r="A9" s="34">
        <v>5</v>
      </c>
      <c r="B9" s="35" t="str">
        <f>INDEX(医療費集約!A:A,MATCH(A9,医療費集約!EO:EO,0),1)</f>
        <v>宜野座村</v>
      </c>
      <c r="C9" s="36">
        <f>INDEX(被保険者数!$O$4:$O$45,MATCH(B9,被保険者数!$A$4:$A$45,0),1)</f>
        <v>742</v>
      </c>
      <c r="D9" s="37">
        <f>INDEX(医療費集約!EP:EP,MATCH(A9,医療費集約!EO:EO,0),1)</f>
        <v>481456980</v>
      </c>
      <c r="E9" s="37">
        <f>INDEX(医療費集約!EQ:EQ,MATCH(A9,医療費集約!EO:EO,0),1)</f>
        <v>201343790</v>
      </c>
      <c r="F9" s="37">
        <f>INDEX(医療費集約!ER:ER,MATCH(A9,医療費集約!EO:EO,0),1)</f>
        <v>146291069</v>
      </c>
      <c r="G9" s="38">
        <f t="shared" si="0"/>
        <v>829091839</v>
      </c>
      <c r="H9" s="39">
        <f>INDEX(医療費集約!EN:EN,MATCH(A9,医療費集約!EO:EO,0),1)</f>
        <v>1117374</v>
      </c>
      <c r="J9" s="34">
        <v>5</v>
      </c>
      <c r="K9" s="35" t="str">
        <f>INDEX(医療費集約!A:A,MATCH(J9,医療費集約!ET:ET,0),1)</f>
        <v>座間味村</v>
      </c>
      <c r="L9" s="36">
        <f t="shared" si="1"/>
        <v>89</v>
      </c>
      <c r="M9" s="37">
        <f t="shared" si="2"/>
        <v>63270920</v>
      </c>
      <c r="N9" s="39">
        <f>IF(ROUND(M9/L9,0)=INDEX(医療費集約!ES:ES,MATCH(J9,医療費集約!ET:ET,0),1),ROUND(M9/L9,0),"計算エラー")</f>
        <v>710909</v>
      </c>
      <c r="P9" s="34">
        <v>5</v>
      </c>
      <c r="Q9" s="35" t="str">
        <f>INDEX(医療費集約!A:A,MATCH(P9,医療費集約!EV:EV,0),1)</f>
        <v>南風原町</v>
      </c>
      <c r="R9" s="36">
        <f t="shared" si="3"/>
        <v>3713</v>
      </c>
      <c r="S9" s="37">
        <f t="shared" si="4"/>
        <v>1074114530</v>
      </c>
      <c r="T9" s="39">
        <f>IF(ROUND(S9/R9,0)=INDEX(医療費集約!EU:EU,MATCH(P9,医療費集約!EV:EV,0),1),ROUND(S9/R9,0),"計算エラー")</f>
        <v>289285</v>
      </c>
    </row>
    <row r="10" spans="1:67" ht="18" customHeight="1" x14ac:dyDescent="0.15">
      <c r="A10" s="34">
        <v>6</v>
      </c>
      <c r="B10" s="35" t="str">
        <f>INDEX(医療費集約!A:A,MATCH(A10,医療費集約!EO:EO,0),1)</f>
        <v>南風原町</v>
      </c>
      <c r="C10" s="36">
        <f>INDEX(被保険者数!$O$4:$O$45,MATCH(B10,被保険者数!$A$4:$A$45,0),1)</f>
        <v>3713</v>
      </c>
      <c r="D10" s="37">
        <f>INDEX(医療費集約!EP:EP,MATCH(A10,医療費集約!EO:EO,0),1)</f>
        <v>2320795490</v>
      </c>
      <c r="E10" s="37">
        <f>INDEX(医療費集約!EQ:EQ,MATCH(A10,医療費集約!EO:EO,0),1)</f>
        <v>1074114530</v>
      </c>
      <c r="F10" s="37">
        <f>INDEX(医療費集約!ER:ER,MATCH(A10,医療費集約!EO:EO,0),1)</f>
        <v>724710230</v>
      </c>
      <c r="G10" s="38">
        <f t="shared" si="0"/>
        <v>4119620250</v>
      </c>
      <c r="H10" s="39">
        <f>INDEX(医療費集約!EN:EN,MATCH(A10,医療費集約!EO:EO,0),1)</f>
        <v>1109513</v>
      </c>
      <c r="J10" s="34">
        <v>6</v>
      </c>
      <c r="K10" s="35" t="str">
        <f>INDEX(医療費集約!A:A,MATCH(J10,医療費集約!ET:ET,0),1)</f>
        <v>伊江村</v>
      </c>
      <c r="L10" s="36">
        <f t="shared" si="1"/>
        <v>738</v>
      </c>
      <c r="M10" s="37">
        <f t="shared" si="2"/>
        <v>510976130</v>
      </c>
      <c r="N10" s="39">
        <f>IF(ROUND(M10/L10,0)=INDEX(医療費集約!ES:ES,MATCH(J10,医療費集約!ET:ET,0),1),ROUND(M10/L10,0),"計算エラー")</f>
        <v>692380</v>
      </c>
      <c r="P10" s="34">
        <v>6</v>
      </c>
      <c r="Q10" s="35" t="str">
        <f>INDEX(医療費集約!A:A,MATCH(P10,医療費集約!EV:EV,0),1)</f>
        <v>名護市</v>
      </c>
      <c r="R10" s="36">
        <f t="shared" si="3"/>
        <v>6828</v>
      </c>
      <c r="S10" s="37">
        <f t="shared" si="4"/>
        <v>1960540980</v>
      </c>
      <c r="T10" s="39">
        <f>IF(ROUND(S10/R10,0)=INDEX(医療費集約!EU:EU,MATCH(P10,医療費集約!EV:EV,0),1),ROUND(S10/R10,0),"計算エラー")</f>
        <v>287133</v>
      </c>
    </row>
    <row r="11" spans="1:67" ht="18" customHeight="1" x14ac:dyDescent="0.15">
      <c r="A11" s="34">
        <v>7</v>
      </c>
      <c r="B11" s="35" t="str">
        <f>INDEX(医療費集約!A:A,MATCH(A11,医療費集約!EO:EO,0),1)</f>
        <v>伊江村</v>
      </c>
      <c r="C11" s="36">
        <f>INDEX(被保険者数!$O$4:$O$45,MATCH(B11,被保険者数!$A$4:$A$45,0),1)</f>
        <v>738</v>
      </c>
      <c r="D11" s="37">
        <f>INDEX(医療費集約!EP:EP,MATCH(A11,医療費集約!EO:EO,0),1)</f>
        <v>510976130</v>
      </c>
      <c r="E11" s="37">
        <f>INDEX(医療費集約!EQ:EQ,MATCH(A11,医療費集約!EO:EO,0),1)</f>
        <v>160983910</v>
      </c>
      <c r="F11" s="37">
        <f>INDEX(医療費集約!ER:ER,MATCH(A11,医療費集約!EO:EO,0),1)</f>
        <v>145280683</v>
      </c>
      <c r="G11" s="38">
        <f t="shared" si="0"/>
        <v>817240723</v>
      </c>
      <c r="H11" s="39">
        <f>INDEX(医療費集約!EN:EN,MATCH(A11,医療費集約!EO:EO,0),1)</f>
        <v>1107372</v>
      </c>
      <c r="J11" s="34">
        <v>7</v>
      </c>
      <c r="K11" s="35" t="str">
        <f>INDEX(医療費集約!A:A,MATCH(J11,医療費集約!ET:ET,0),1)</f>
        <v>国頭村</v>
      </c>
      <c r="L11" s="36">
        <f t="shared" si="1"/>
        <v>801</v>
      </c>
      <c r="M11" s="37">
        <f t="shared" si="2"/>
        <v>534055570</v>
      </c>
      <c r="N11" s="39">
        <f>IF(ROUND(M11/L11,0)=INDEX(医療費集約!ES:ES,MATCH(J11,医療費集約!ET:ET,0),1),ROUND(M11/L11,0),"計算エラー")</f>
        <v>666736</v>
      </c>
      <c r="P11" s="34">
        <v>7</v>
      </c>
      <c r="Q11" s="35" t="str">
        <f>INDEX(医療費集約!A:A,MATCH(P11,医療費集約!EV:EV,0),1)</f>
        <v>本部町</v>
      </c>
      <c r="R11" s="36">
        <f t="shared" si="3"/>
        <v>1935</v>
      </c>
      <c r="S11" s="37">
        <f t="shared" si="4"/>
        <v>553217770</v>
      </c>
      <c r="T11" s="39">
        <f>IF(ROUND(S11/R11,0)=INDEX(医療費集約!EU:EU,MATCH(P11,医療費集約!EV:EV,0),1),ROUND(S11/R11,0),"計算エラー")</f>
        <v>285901</v>
      </c>
    </row>
    <row r="12" spans="1:67" ht="18" customHeight="1" x14ac:dyDescent="0.15">
      <c r="A12" s="34">
        <v>8</v>
      </c>
      <c r="B12" s="35" t="str">
        <f>INDEX(医療費集約!A:A,MATCH(A12,医療費集約!EO:EO,0),1)</f>
        <v>那覇市</v>
      </c>
      <c r="C12" s="36">
        <f>INDEX(被保険者数!$O$4:$O$45,MATCH(B12,被保険者数!$A$4:$A$45,0),1)</f>
        <v>35894</v>
      </c>
      <c r="D12" s="37">
        <f>INDEX(医療費集約!EP:EP,MATCH(A12,医療費集約!EO:EO,0),1)</f>
        <v>21168362780</v>
      </c>
      <c r="E12" s="37">
        <f>INDEX(医療費集約!EQ:EQ,MATCH(A12,医療費集約!EO:EO,0),1)</f>
        <v>11108544770</v>
      </c>
      <c r="F12" s="37">
        <f>INDEX(医療費集約!ER:ER,MATCH(A12,医療費集約!EO:EO,0),1)</f>
        <v>7337278589</v>
      </c>
      <c r="G12" s="38">
        <f t="shared" si="0"/>
        <v>39614186139</v>
      </c>
      <c r="H12" s="39">
        <f>INDEX(医療費集約!EN:EN,MATCH(A12,医療費集約!EO:EO,0),1)</f>
        <v>1103644</v>
      </c>
      <c r="J12" s="34">
        <v>8</v>
      </c>
      <c r="K12" s="35" t="str">
        <f>INDEX(医療費集約!A:A,MATCH(J12,医療費集約!ET:ET,0),1)</f>
        <v>大宜味村</v>
      </c>
      <c r="L12" s="36">
        <f t="shared" si="1"/>
        <v>564</v>
      </c>
      <c r="M12" s="37">
        <f t="shared" si="2"/>
        <v>366055080</v>
      </c>
      <c r="N12" s="39">
        <f>IF(ROUND(M12/L12,0)=INDEX(医療費集約!ES:ES,MATCH(J12,医療費集約!ET:ET,0),1),ROUND(M12/L12,0),"計算エラー")</f>
        <v>649034</v>
      </c>
      <c r="P12" s="34">
        <v>8</v>
      </c>
      <c r="Q12" s="35" t="str">
        <f>INDEX(医療費集約!A:A,MATCH(P12,医療費集約!EV:EV,0),1)</f>
        <v>宜野湾市</v>
      </c>
      <c r="R12" s="36">
        <f t="shared" si="3"/>
        <v>9664</v>
      </c>
      <c r="S12" s="37">
        <f t="shared" si="4"/>
        <v>2757369340</v>
      </c>
      <c r="T12" s="39">
        <f>IF(ROUND(S12/R12,0)=INDEX(医療費集約!EU:EU,MATCH(P12,医療費集約!EV:EV,0),1),ROUND(S12/R12,0),"計算エラー")</f>
        <v>285324</v>
      </c>
    </row>
    <row r="13" spans="1:67" ht="18" customHeight="1" x14ac:dyDescent="0.15">
      <c r="A13" s="34">
        <v>9</v>
      </c>
      <c r="B13" s="35" t="str">
        <f>INDEX(医療費集約!A:A,MATCH(A13,医療費集約!EO:EO,0),1)</f>
        <v>宜野湾市</v>
      </c>
      <c r="C13" s="36">
        <f>INDEX(被保険者数!$O$4:$O$45,MATCH(B13,被保険者数!$A$4:$A$45,0),1)</f>
        <v>9664</v>
      </c>
      <c r="D13" s="37">
        <f>INDEX(医療費集約!EP:EP,MATCH(A13,医療費集約!EO:EO,0),1)</f>
        <v>6045855010</v>
      </c>
      <c r="E13" s="37">
        <f>INDEX(医療費集約!EQ:EQ,MATCH(A13,医療費集約!EO:EO,0),1)</f>
        <v>2757369340</v>
      </c>
      <c r="F13" s="37">
        <f>INDEX(医療費集約!ER:ER,MATCH(A13,医療費集約!EO:EO,0),1)</f>
        <v>1727720131</v>
      </c>
      <c r="G13" s="38">
        <f t="shared" si="0"/>
        <v>10530944481</v>
      </c>
      <c r="H13" s="39">
        <f>INDEX(医療費集約!EN:EN,MATCH(A13,医療費集約!EO:EO,0),1)</f>
        <v>1089709</v>
      </c>
      <c r="J13" s="34">
        <v>9</v>
      </c>
      <c r="K13" s="35" t="str">
        <f>INDEX(医療費集約!A:A,MATCH(J13,医療費集約!ET:ET,0),1)</f>
        <v>宜野座村</v>
      </c>
      <c r="L13" s="36">
        <f t="shared" si="1"/>
        <v>742</v>
      </c>
      <c r="M13" s="37">
        <f t="shared" si="2"/>
        <v>481456980</v>
      </c>
      <c r="N13" s="39">
        <f>IF(ROUND(M13/L13,0)=INDEX(医療費集約!ES:ES,MATCH(J13,医療費集約!ET:ET,0),1),ROUND(M13/L13,0),"計算エラー")</f>
        <v>648864</v>
      </c>
      <c r="P13" s="34">
        <v>9</v>
      </c>
      <c r="Q13" s="35" t="str">
        <f>INDEX(医療費集約!A:A,MATCH(P13,医療費集約!EV:EV,0),1)</f>
        <v>宮古島市</v>
      </c>
      <c r="R13" s="36">
        <f t="shared" si="3"/>
        <v>6646</v>
      </c>
      <c r="S13" s="37">
        <f t="shared" si="4"/>
        <v>1892938630</v>
      </c>
      <c r="T13" s="39">
        <f>IF(ROUND(S13/R13,0)=INDEX(医療費集約!EU:EU,MATCH(P13,医療費集約!EV:EV,0),1),ROUND(S13/R13,0),"計算エラー")</f>
        <v>284824</v>
      </c>
    </row>
    <row r="14" spans="1:67" ht="18" customHeight="1" x14ac:dyDescent="0.15">
      <c r="A14" s="34">
        <v>10</v>
      </c>
      <c r="B14" s="35" t="str">
        <f>INDEX(医療費集約!A:A,MATCH(A14,医療費集約!EO:EO,0),1)</f>
        <v>名護市</v>
      </c>
      <c r="C14" s="36">
        <f>INDEX(被保険者数!$O$4:$O$45,MATCH(B14,被保険者数!$A$4:$A$45,0),1)</f>
        <v>6828</v>
      </c>
      <c r="D14" s="37">
        <f>INDEX(医療費集約!EP:EP,MATCH(A14,医療費集約!EO:EO,0),1)</f>
        <v>4120332670</v>
      </c>
      <c r="E14" s="37">
        <f>INDEX(医療費集約!EQ:EQ,MATCH(A14,医療費集約!EO:EO,0),1)</f>
        <v>1960540980</v>
      </c>
      <c r="F14" s="37">
        <f>INDEX(医療費集約!ER:ER,MATCH(A14,医療費集約!EO:EO,0),1)</f>
        <v>1326758240</v>
      </c>
      <c r="G14" s="38">
        <f t="shared" si="0"/>
        <v>7407631890</v>
      </c>
      <c r="H14" s="39">
        <f>INDEX(医療費集約!EN:EN,MATCH(A14,医療費集約!EO:EO,0),1)</f>
        <v>1084890</v>
      </c>
      <c r="J14" s="34">
        <v>10</v>
      </c>
      <c r="K14" s="35" t="str">
        <f>INDEX(医療費集約!A:A,MATCH(J14,医療費集約!ET:ET,0),1)</f>
        <v>伊平屋村</v>
      </c>
      <c r="L14" s="36">
        <f t="shared" si="1"/>
        <v>170</v>
      </c>
      <c r="M14" s="37">
        <f t="shared" si="2"/>
        <v>107313580</v>
      </c>
      <c r="N14" s="39">
        <f>IF(ROUND(M14/L14,0)=INDEX(医療費集約!ES:ES,MATCH(J14,医療費集約!ET:ET,0),1),ROUND(M14/L14,0),"計算エラー")</f>
        <v>631256</v>
      </c>
      <c r="P14" s="34">
        <v>10</v>
      </c>
      <c r="Q14" s="35" t="str">
        <f>INDEX(医療費集約!A:A,MATCH(P14,医療費集約!EV:EV,0),1)</f>
        <v>豊見城市</v>
      </c>
      <c r="R14" s="36">
        <f t="shared" si="3"/>
        <v>6186</v>
      </c>
      <c r="S14" s="37">
        <f t="shared" si="4"/>
        <v>1757790710</v>
      </c>
      <c r="T14" s="39">
        <f>IF(ROUND(S14/R14,0)=INDEX(医療費集約!EU:EU,MATCH(P14,医療費集約!EV:EV,0),1),ROUND(S14/R14,0),"計算エラー")</f>
        <v>284156</v>
      </c>
    </row>
    <row r="15" spans="1:67" ht="18" customHeight="1" x14ac:dyDescent="0.15">
      <c r="A15" s="34">
        <v>11</v>
      </c>
      <c r="B15" s="35" t="str">
        <f>INDEX(医療費集約!A:A,MATCH(A15,医療費集約!EO:EO,0),1)</f>
        <v>与那原町</v>
      </c>
      <c r="C15" s="36">
        <f>INDEX(被保険者数!$O$4:$O$45,MATCH(B15,被保険者数!$A$4:$A$45,0),1)</f>
        <v>1948</v>
      </c>
      <c r="D15" s="37">
        <f>INDEX(医療費集約!EP:EP,MATCH(A15,医療費集約!EO:EO,0),1)</f>
        <v>1190444060</v>
      </c>
      <c r="E15" s="37">
        <f>INDEX(医療費集約!EQ:EQ,MATCH(A15,医療費集約!EO:EO,0),1)</f>
        <v>535821000</v>
      </c>
      <c r="F15" s="37">
        <f>INDEX(医療費集約!ER:ER,MATCH(A15,医療費集約!EO:EO,0),1)</f>
        <v>363196893</v>
      </c>
      <c r="G15" s="38">
        <f t="shared" si="0"/>
        <v>2089461953</v>
      </c>
      <c r="H15" s="39">
        <f>INDEX(医療費集約!EN:EN,MATCH(A15,医療費集約!EO:EO,0),1)</f>
        <v>1072619</v>
      </c>
      <c r="J15" s="34">
        <v>11</v>
      </c>
      <c r="K15" s="35" t="str">
        <f>INDEX(医療費集約!A:A,MATCH(J15,医療費集約!ET:ET,0),1)</f>
        <v>宜野湾市</v>
      </c>
      <c r="L15" s="36">
        <f t="shared" si="1"/>
        <v>9664</v>
      </c>
      <c r="M15" s="37">
        <f t="shared" si="2"/>
        <v>6045855010</v>
      </c>
      <c r="N15" s="39">
        <f>IF(ROUND(M15/L15,0)=INDEX(医療費集約!ES:ES,MATCH(J15,医療費集約!ET:ET,0),1),ROUND(M15/L15,0),"計算エラー")</f>
        <v>625606</v>
      </c>
      <c r="P15" s="34">
        <v>11</v>
      </c>
      <c r="Q15" s="35" t="str">
        <f>INDEX(医療費集約!A:A,MATCH(P15,医療費集約!EV:EV,0),1)</f>
        <v>沖縄県</v>
      </c>
      <c r="R15" s="36">
        <f t="shared" si="3"/>
        <v>158672</v>
      </c>
      <c r="S15" s="37">
        <f t="shared" si="4"/>
        <v>44863798350</v>
      </c>
      <c r="T15" s="39">
        <f>IF(ROUND(S15/R15,0)=INDEX(医療費集約!EU:EU,MATCH(P15,医療費集約!EV:EV,0),1),ROUND(S15/R15,0),"計算エラー")</f>
        <v>282746</v>
      </c>
    </row>
    <row r="16" spans="1:67" ht="18" customHeight="1" x14ac:dyDescent="0.15">
      <c r="A16" s="34">
        <v>12</v>
      </c>
      <c r="B16" s="35" t="str">
        <f>INDEX(医療費集約!A:A,MATCH(A16,医療費集約!EO:EO,0),1)</f>
        <v>豊見城市</v>
      </c>
      <c r="C16" s="36">
        <f>INDEX(被保険者数!$O$4:$O$45,MATCH(B16,被保険者数!$A$4:$A$45,0),1)</f>
        <v>6186</v>
      </c>
      <c r="D16" s="37">
        <f>INDEX(医療費集約!EP:EP,MATCH(A16,医療費集約!EO:EO,0),1)</f>
        <v>3625073110</v>
      </c>
      <c r="E16" s="37">
        <f>INDEX(医療費集約!EQ:EQ,MATCH(A16,医療費集約!EO:EO,0),1)</f>
        <v>1757790710</v>
      </c>
      <c r="F16" s="37">
        <f>INDEX(医療費集約!ER:ER,MATCH(A16,医療費集約!EO:EO,0),1)</f>
        <v>1178062568</v>
      </c>
      <c r="G16" s="38">
        <f t="shared" si="0"/>
        <v>6560926388</v>
      </c>
      <c r="H16" s="39">
        <f>INDEX(医療費集約!EN:EN,MATCH(A16,医療費集約!EO:EO,0),1)</f>
        <v>1060609</v>
      </c>
      <c r="J16" s="34">
        <v>12</v>
      </c>
      <c r="K16" s="35" t="str">
        <f>INDEX(医療費集約!A:A,MATCH(J16,医療費集約!ET:ET,0),1)</f>
        <v>南風原町</v>
      </c>
      <c r="L16" s="36">
        <f t="shared" si="1"/>
        <v>3713</v>
      </c>
      <c r="M16" s="37">
        <f t="shared" si="2"/>
        <v>2320795490</v>
      </c>
      <c r="N16" s="39">
        <f>IF(ROUND(M16/L16,0)=INDEX(医療費集約!ES:ES,MATCH(J16,医療費集約!ET:ET,0),1),ROUND(M16/L16,0),"計算エラー")</f>
        <v>625046</v>
      </c>
      <c r="P16" s="34">
        <v>12</v>
      </c>
      <c r="Q16" s="35" t="str">
        <f>INDEX(医療費集約!A:A,MATCH(P16,医療費集約!EV:EV,0),1)</f>
        <v>東村</v>
      </c>
      <c r="R16" s="36">
        <f t="shared" si="3"/>
        <v>264</v>
      </c>
      <c r="S16" s="37">
        <f t="shared" si="4"/>
        <v>74123420</v>
      </c>
      <c r="T16" s="39">
        <f>IF(ROUND(S16/R16,0)=INDEX(医療費集約!EU:EU,MATCH(P16,医療費集約!EV:EV,0),1),ROUND(S16/R16,0),"計算エラー")</f>
        <v>280771</v>
      </c>
    </row>
    <row r="17" spans="1:20" ht="18" customHeight="1" x14ac:dyDescent="0.15">
      <c r="A17" s="34">
        <v>13</v>
      </c>
      <c r="B17" s="35" t="str">
        <f>INDEX(医療費集約!A:A,MATCH(A17,医療費集約!EO:EO,0),1)</f>
        <v>沖縄県</v>
      </c>
      <c r="C17" s="36">
        <f>INDEX(被保険者数!$O$4:$O$45,MATCH(B17,被保険者数!$A$4:$A$45,0),1)</f>
        <v>158672</v>
      </c>
      <c r="D17" s="37">
        <f>INDEX(医療費集約!EP:EP,MATCH(A17,医療費集約!EO:EO,0),1)</f>
        <v>93713522110</v>
      </c>
      <c r="E17" s="37">
        <f>INDEX(医療費集約!EQ:EQ,MATCH(A17,医療費集約!EO:EO,0),1)</f>
        <v>44863798350</v>
      </c>
      <c r="F17" s="37">
        <f>INDEX(医療費集約!ER:ER,MATCH(A17,医療費集約!EO:EO,0),1)</f>
        <v>29304451489</v>
      </c>
      <c r="G17" s="38">
        <f t="shared" si="0"/>
        <v>167881771949</v>
      </c>
      <c r="H17" s="39">
        <f>INDEX(医療費集約!EN:EN,MATCH(A17,医療費集約!EO:EO,0),1)</f>
        <v>1058043</v>
      </c>
      <c r="J17" s="34">
        <v>13</v>
      </c>
      <c r="K17" s="35" t="str">
        <f>INDEX(医療費集約!A:A,MATCH(J17,医療費集約!ET:ET,0),1)</f>
        <v>北谷町</v>
      </c>
      <c r="L17" s="36">
        <f t="shared" si="1"/>
        <v>2931</v>
      </c>
      <c r="M17" s="37">
        <f t="shared" si="2"/>
        <v>1815997750</v>
      </c>
      <c r="N17" s="39">
        <f>IF(ROUND(M17/L17,0)=INDEX(医療費集約!ES:ES,MATCH(J17,医療費集約!ET:ET,0),1),ROUND(M17/L17,0),"計算エラー")</f>
        <v>619583</v>
      </c>
      <c r="P17" s="34">
        <v>13</v>
      </c>
      <c r="Q17" s="35" t="str">
        <f>INDEX(医療費集約!A:A,MATCH(P17,医療費集約!EV:EV,0),1)</f>
        <v>糸満市</v>
      </c>
      <c r="R17" s="36">
        <f t="shared" si="3"/>
        <v>6193</v>
      </c>
      <c r="S17" s="37">
        <f t="shared" si="4"/>
        <v>1732056650</v>
      </c>
      <c r="T17" s="39">
        <f>IF(ROUND(S17/R17,0)=INDEX(医療費集約!EU:EU,MATCH(P17,医療費集約!EV:EV,0),1),ROUND(S17/R17,0),"計算エラー")</f>
        <v>279680</v>
      </c>
    </row>
    <row r="18" spans="1:20" ht="18" customHeight="1" x14ac:dyDescent="0.15">
      <c r="A18" s="34">
        <v>14</v>
      </c>
      <c r="B18" s="35" t="str">
        <f>INDEX(医療費集約!A:A,MATCH(A18,医療費集約!EO:EO,0),1)</f>
        <v>浦添市</v>
      </c>
      <c r="C18" s="36">
        <f>INDEX(被保険者数!$O$4:$O$45,MATCH(B18,被保険者数!$A$4:$A$45,0),1)</f>
        <v>11285</v>
      </c>
      <c r="D18" s="37">
        <f>INDEX(医療費集約!EP:EP,MATCH(A18,医療費集約!EO:EO,0),1)</f>
        <v>6238689230</v>
      </c>
      <c r="E18" s="37">
        <f>INDEX(医療費集約!EQ:EQ,MATCH(A18,医療費集約!EO:EO,0),1)</f>
        <v>3442662910</v>
      </c>
      <c r="F18" s="37">
        <f>INDEX(医療費集約!ER:ER,MATCH(A18,医療費集約!EO:EO,0),1)</f>
        <v>2243931513</v>
      </c>
      <c r="G18" s="38">
        <f t="shared" si="0"/>
        <v>11925283653</v>
      </c>
      <c r="H18" s="39">
        <f>INDEX(医療費集約!EN:EN,MATCH(A18,医療費集約!EO:EO,0),1)</f>
        <v>1056738</v>
      </c>
      <c r="J18" s="34">
        <v>14</v>
      </c>
      <c r="K18" s="35" t="str">
        <f>INDEX(医療費集約!A:A,MATCH(J18,医療費集約!ET:ET,0),1)</f>
        <v>与那原町</v>
      </c>
      <c r="L18" s="36">
        <f t="shared" si="1"/>
        <v>1948</v>
      </c>
      <c r="M18" s="37">
        <f t="shared" si="2"/>
        <v>1190444060</v>
      </c>
      <c r="N18" s="39">
        <f>IF(ROUND(M18/L18,0)=INDEX(医療費集約!ES:ES,MATCH(J18,医療費集約!ET:ET,0),1),ROUND(M18/L18,0),"計算エラー")</f>
        <v>611111</v>
      </c>
      <c r="P18" s="34">
        <v>14</v>
      </c>
      <c r="Q18" s="35" t="str">
        <f>INDEX(医療費集約!A:A,MATCH(P18,医療費集約!EV:EV,0),1)</f>
        <v>与那原町</v>
      </c>
      <c r="R18" s="36">
        <f t="shared" si="3"/>
        <v>1948</v>
      </c>
      <c r="S18" s="37">
        <f t="shared" si="4"/>
        <v>535821000</v>
      </c>
      <c r="T18" s="39">
        <f>IF(ROUND(S18/R18,0)=INDEX(医療費集約!EU:EU,MATCH(P18,医療費集約!EV:EV,0),1),ROUND(S18/R18,0),"計算エラー")</f>
        <v>275062</v>
      </c>
    </row>
    <row r="19" spans="1:20" ht="18" customHeight="1" x14ac:dyDescent="0.15">
      <c r="A19" s="34">
        <v>15</v>
      </c>
      <c r="B19" s="35" t="str">
        <f>INDEX(医療費集約!A:A,MATCH(A19,医療費集約!EO:EO,0),1)</f>
        <v>座間味村</v>
      </c>
      <c r="C19" s="36">
        <f>INDEX(被保険者数!$O$4:$O$45,MATCH(B19,被保険者数!$A$4:$A$45,0),1)</f>
        <v>89</v>
      </c>
      <c r="D19" s="37">
        <f>INDEX(医療費集約!EP:EP,MATCH(A19,医療費集約!EO:EO,0),1)</f>
        <v>63270920</v>
      </c>
      <c r="E19" s="37">
        <f>INDEX(医療費集約!EQ:EQ,MATCH(A19,医療費集約!EO:EO,0),1)</f>
        <v>24266940</v>
      </c>
      <c r="F19" s="37">
        <f>INDEX(医療費集約!ER:ER,MATCH(A19,医療費集約!EO:EO,0),1)</f>
        <v>6221040</v>
      </c>
      <c r="G19" s="38">
        <f t="shared" si="0"/>
        <v>93758900</v>
      </c>
      <c r="H19" s="39">
        <f>INDEX(医療費集約!EN:EN,MATCH(A19,医療費集約!EO:EO,0),1)</f>
        <v>1053471</v>
      </c>
      <c r="J19" s="34">
        <v>15</v>
      </c>
      <c r="K19" s="35" t="str">
        <f>INDEX(医療費集約!A:A,MATCH(J19,医療費集約!ET:ET,0),1)</f>
        <v>うるま市</v>
      </c>
      <c r="L19" s="36">
        <f t="shared" si="1"/>
        <v>13397</v>
      </c>
      <c r="M19" s="37">
        <f t="shared" si="2"/>
        <v>8113202570</v>
      </c>
      <c r="N19" s="39">
        <f>IF(ROUND(M19/L19,0)=INDEX(医療費集約!ES:ES,MATCH(J19,医療費集約!ET:ET,0),1),ROUND(M19/L19,0),"計算エラー")</f>
        <v>605598</v>
      </c>
      <c r="P19" s="34">
        <v>15</v>
      </c>
      <c r="Q19" s="35" t="str">
        <f>INDEX(医療費集約!A:A,MATCH(P19,医療費集約!EV:EV,0),1)</f>
        <v>八重瀬町</v>
      </c>
      <c r="R19" s="36">
        <f t="shared" si="3"/>
        <v>3377</v>
      </c>
      <c r="S19" s="37">
        <f t="shared" si="4"/>
        <v>925027910</v>
      </c>
      <c r="T19" s="39">
        <f>IF(ROUND(S19/R19,0)=INDEX(医療費集約!EU:EU,MATCH(P19,医療費集約!EV:EV,0),1),ROUND(S19/R19,0),"計算エラー")</f>
        <v>273920</v>
      </c>
    </row>
    <row r="20" spans="1:20" ht="18" customHeight="1" x14ac:dyDescent="0.15">
      <c r="A20" s="34">
        <v>16</v>
      </c>
      <c r="B20" s="35" t="str">
        <f>INDEX(医療費集約!A:A,MATCH(A20,医療費集約!EO:EO,0),1)</f>
        <v>国頭村</v>
      </c>
      <c r="C20" s="36">
        <f>INDEX(被保険者数!$O$4:$O$45,MATCH(B20,被保険者数!$A$4:$A$45,0),1)</f>
        <v>801</v>
      </c>
      <c r="D20" s="37">
        <f>INDEX(医療費集約!EP:EP,MATCH(A20,医療費集約!EO:EO,0),1)</f>
        <v>534055570</v>
      </c>
      <c r="E20" s="37">
        <f>INDEX(医療費集約!EQ:EQ,MATCH(A20,医療費集約!EO:EO,0),1)</f>
        <v>168975660</v>
      </c>
      <c r="F20" s="37">
        <f>INDEX(医療費集約!ER:ER,MATCH(A20,医療費集約!EO:EO,0),1)</f>
        <v>140133802</v>
      </c>
      <c r="G20" s="38">
        <f t="shared" si="0"/>
        <v>843165032</v>
      </c>
      <c r="H20" s="39">
        <f>INDEX(医療費集約!EN:EN,MATCH(A20,医療費集約!EO:EO,0),1)</f>
        <v>1052640</v>
      </c>
      <c r="J20" s="34">
        <v>16</v>
      </c>
      <c r="K20" s="35" t="str">
        <f>INDEX(医療費集約!A:A,MATCH(J20,医療費集約!ET:ET,0),1)</f>
        <v>沖縄市</v>
      </c>
      <c r="L20" s="36">
        <f t="shared" si="1"/>
        <v>13801</v>
      </c>
      <c r="M20" s="37">
        <f t="shared" si="2"/>
        <v>8334090620</v>
      </c>
      <c r="N20" s="39">
        <f>IF(ROUND(M20/L20,0)=INDEX(医療費集約!ES:ES,MATCH(J20,医療費集約!ET:ET,0),1),ROUND(M20/L20,0),"計算エラー")</f>
        <v>603876</v>
      </c>
      <c r="P20" s="34">
        <v>16</v>
      </c>
      <c r="Q20" s="35" t="str">
        <f>INDEX(医療費集約!A:A,MATCH(P20,医療費集約!EV:EV,0),1)</f>
        <v>座間味村</v>
      </c>
      <c r="R20" s="36">
        <f t="shared" si="3"/>
        <v>89</v>
      </c>
      <c r="S20" s="37">
        <f t="shared" si="4"/>
        <v>24266940</v>
      </c>
      <c r="T20" s="39">
        <f>IF(ROUND(S20/R20,0)=INDEX(医療費集約!EU:EU,MATCH(P20,医療費集約!EV:EV,0),1),ROUND(S20/R20,0),"計算エラー")</f>
        <v>272662</v>
      </c>
    </row>
    <row r="21" spans="1:20" ht="18" customHeight="1" x14ac:dyDescent="0.15">
      <c r="A21" s="34">
        <v>17</v>
      </c>
      <c r="B21" s="35" t="str">
        <f>INDEX(医療費集約!A:A,MATCH(A21,医療費集約!EO:EO,0),1)</f>
        <v>沖縄市</v>
      </c>
      <c r="C21" s="36">
        <f>INDEX(被保険者数!$O$4:$O$45,MATCH(B21,被保険者数!$A$4:$A$45,0),1)</f>
        <v>13801</v>
      </c>
      <c r="D21" s="37">
        <f>INDEX(医療費集約!EP:EP,MATCH(A21,医療費集約!EO:EO,0),1)</f>
        <v>8334090620</v>
      </c>
      <c r="E21" s="37">
        <f>INDEX(医療費集約!EQ:EQ,MATCH(A21,医療費集約!EO:EO,0),1)</f>
        <v>3762398240</v>
      </c>
      <c r="F21" s="37">
        <f>INDEX(医療費集約!ER:ER,MATCH(A21,医療費集約!EO:EO,0),1)</f>
        <v>2411588934</v>
      </c>
      <c r="G21" s="38">
        <f t="shared" si="0"/>
        <v>14508077794</v>
      </c>
      <c r="H21" s="39">
        <f>INDEX(医療費集約!EN:EN,MATCH(A21,医療費集約!EO:EO,0),1)</f>
        <v>1051234</v>
      </c>
      <c r="J21" s="34">
        <v>17</v>
      </c>
      <c r="K21" s="35" t="str">
        <f>INDEX(医療費集約!A:A,MATCH(J21,医療費集約!ET:ET,0),1)</f>
        <v>名護市</v>
      </c>
      <c r="L21" s="36">
        <f t="shared" si="1"/>
        <v>6828</v>
      </c>
      <c r="M21" s="37">
        <f t="shared" si="2"/>
        <v>4120332670</v>
      </c>
      <c r="N21" s="39">
        <f>IF(ROUND(M21/L21,0)=INDEX(医療費集約!ES:ES,MATCH(J21,医療費集約!ET:ET,0),1),ROUND(M21/L21,0),"計算エラー")</f>
        <v>603446</v>
      </c>
      <c r="P21" s="34">
        <v>17</v>
      </c>
      <c r="Q21" s="35" t="str">
        <f>INDEX(医療費集約!A:A,MATCH(P21,医療費集約!EV:EV,0),1)</f>
        <v>沖縄市</v>
      </c>
      <c r="R21" s="36">
        <f t="shared" si="3"/>
        <v>13801</v>
      </c>
      <c r="S21" s="37">
        <f t="shared" si="4"/>
        <v>3762398240</v>
      </c>
      <c r="T21" s="39">
        <f>IF(ROUND(S21/R21,0)=INDEX(医療費集約!EU:EU,MATCH(P21,医療費集約!EV:EV,0),1),ROUND(S21/R21,0),"計算エラー")</f>
        <v>272618</v>
      </c>
    </row>
    <row r="22" spans="1:20" ht="18" customHeight="1" x14ac:dyDescent="0.15">
      <c r="A22" s="34">
        <v>18</v>
      </c>
      <c r="B22" s="35" t="str">
        <f>INDEX(医療費集約!A:A,MATCH(A22,医療費集約!EO:EO,0),1)</f>
        <v>北谷町</v>
      </c>
      <c r="C22" s="36">
        <f>INDEX(被保険者数!$O$4:$O$45,MATCH(B22,被保険者数!$A$4:$A$45,0),1)</f>
        <v>2931</v>
      </c>
      <c r="D22" s="37">
        <f>INDEX(医療費集約!EP:EP,MATCH(A22,医療費集約!EO:EO,0),1)</f>
        <v>1815997750</v>
      </c>
      <c r="E22" s="37">
        <f>INDEX(医療費集約!EQ:EQ,MATCH(A22,医療費集約!EO:EO,0),1)</f>
        <v>769287430</v>
      </c>
      <c r="F22" s="37">
        <f>INDEX(医療費集約!ER:ER,MATCH(A22,医療費集約!EO:EO,0),1)</f>
        <v>491449926</v>
      </c>
      <c r="G22" s="38">
        <f t="shared" si="0"/>
        <v>3076735106</v>
      </c>
      <c r="H22" s="39">
        <f>INDEX(医療費集約!EN:EN,MATCH(A22,医療費集約!EO:EO,0),1)</f>
        <v>1049722</v>
      </c>
      <c r="J22" s="34">
        <v>18</v>
      </c>
      <c r="K22" s="35" t="str">
        <f>INDEX(医療費集約!A:A,MATCH(J22,医療費集約!ET:ET,0),1)</f>
        <v>八重瀬町</v>
      </c>
      <c r="L22" s="36">
        <f t="shared" si="1"/>
        <v>3377</v>
      </c>
      <c r="M22" s="37">
        <f t="shared" si="2"/>
        <v>2019461590</v>
      </c>
      <c r="N22" s="39">
        <f>IF(ROUND(M22/L22,0)=INDEX(医療費集約!ES:ES,MATCH(J22,医療費集約!ET:ET,0),1),ROUND(M22/L22,0),"計算エラー")</f>
        <v>598005</v>
      </c>
      <c r="P22" s="34">
        <v>18</v>
      </c>
      <c r="Q22" s="35" t="str">
        <f>INDEX(医療費集約!A:A,MATCH(P22,医療費集約!EV:EV,0),1)</f>
        <v>宜野座村</v>
      </c>
      <c r="R22" s="36">
        <f t="shared" si="3"/>
        <v>742</v>
      </c>
      <c r="S22" s="37">
        <f t="shared" si="4"/>
        <v>201343790</v>
      </c>
      <c r="T22" s="39">
        <f>IF(ROUND(S22/R22,0)=INDEX(医療費集約!EU:EU,MATCH(P22,医療費集約!EV:EV,0),1),ROUND(S22/R22,0),"計算エラー")</f>
        <v>271353</v>
      </c>
    </row>
    <row r="23" spans="1:20" ht="18" customHeight="1" x14ac:dyDescent="0.15">
      <c r="A23" s="34">
        <v>19</v>
      </c>
      <c r="B23" s="35" t="str">
        <f>INDEX(医療費集約!A:A,MATCH(A23,医療費集約!EO:EO,0),1)</f>
        <v>うるま市</v>
      </c>
      <c r="C23" s="36">
        <f>INDEX(被保険者数!$O$4:$O$45,MATCH(B23,被保険者数!$A$4:$A$45,0),1)</f>
        <v>13397</v>
      </c>
      <c r="D23" s="37">
        <f>INDEX(医療費集約!EP:EP,MATCH(A23,医療費集約!EO:EO,0),1)</f>
        <v>8113202570</v>
      </c>
      <c r="E23" s="37">
        <f>INDEX(医療費集約!EQ:EQ,MATCH(A23,医療費集約!EO:EO,0),1)</f>
        <v>3532465880</v>
      </c>
      <c r="F23" s="37">
        <f>INDEX(医療費集約!ER:ER,MATCH(A23,医療費集約!EO:EO,0),1)</f>
        <v>2356081826</v>
      </c>
      <c r="G23" s="38">
        <f t="shared" si="0"/>
        <v>14001750276</v>
      </c>
      <c r="H23" s="39">
        <f>INDEX(医療費集約!EN:EN,MATCH(A23,医療費集約!EO:EO,0),1)</f>
        <v>1045141</v>
      </c>
      <c r="J23" s="34">
        <v>19</v>
      </c>
      <c r="K23" s="35" t="str">
        <f>INDEX(医療費集約!A:A,MATCH(J23,医療費集約!ET:ET,0),1)</f>
        <v>北中城村</v>
      </c>
      <c r="L23" s="36">
        <f t="shared" si="1"/>
        <v>2093</v>
      </c>
      <c r="M23" s="37">
        <f t="shared" si="2"/>
        <v>1241267850</v>
      </c>
      <c r="N23" s="39">
        <f>IF(ROUND(M23/L23,0)=INDEX(医療費集約!ES:ES,MATCH(J23,医療費集約!ET:ET,0),1),ROUND(M23/L23,0),"計算エラー")</f>
        <v>593057</v>
      </c>
      <c r="P23" s="34">
        <v>19</v>
      </c>
      <c r="Q23" s="35" t="str">
        <f>INDEX(医療費集約!A:A,MATCH(P23,医療費集約!EV:EV,0),1)</f>
        <v>西原町</v>
      </c>
      <c r="R23" s="36">
        <f t="shared" si="3"/>
        <v>3724</v>
      </c>
      <c r="S23" s="37">
        <f t="shared" si="4"/>
        <v>1009318130</v>
      </c>
      <c r="T23" s="39">
        <f>IF(ROUND(S23/R23,0)=INDEX(医療費集約!EU:EU,MATCH(P23,医療費集約!EV:EV,0),1),ROUND(S23/R23,0),"計算エラー")</f>
        <v>271031</v>
      </c>
    </row>
    <row r="24" spans="1:20" ht="18" customHeight="1" x14ac:dyDescent="0.15">
      <c r="A24" s="34">
        <v>20</v>
      </c>
      <c r="B24" s="35" t="str">
        <f>INDEX(医療費集約!A:A,MATCH(A24,医療費集約!EO:EO,0),1)</f>
        <v>南城市</v>
      </c>
      <c r="C24" s="36">
        <f>INDEX(被保険者数!$O$4:$O$45,MATCH(B24,被保険者数!$A$4:$A$45,0),1)</f>
        <v>5813</v>
      </c>
      <c r="D24" s="37">
        <f>INDEX(医療費集約!EP:EP,MATCH(A24,医療費集約!EO:EO,0),1)</f>
        <v>3391199800</v>
      </c>
      <c r="E24" s="37">
        <f>INDEX(医療費集約!EQ:EQ,MATCH(A24,医療費集約!EO:EO,0),1)</f>
        <v>1568377140</v>
      </c>
      <c r="F24" s="37">
        <f>INDEX(医療費集約!ER:ER,MATCH(A24,医療費集約!EO:EO,0),1)</f>
        <v>1083509388</v>
      </c>
      <c r="G24" s="38">
        <f t="shared" si="0"/>
        <v>6043086328</v>
      </c>
      <c r="H24" s="39">
        <f>INDEX(医療費集約!EN:EN,MATCH(A24,医療費集約!EO:EO,0),1)</f>
        <v>1039581</v>
      </c>
      <c r="J24" s="34">
        <v>20</v>
      </c>
      <c r="K24" s="35" t="str">
        <f>INDEX(医療費集約!A:A,MATCH(J24,医療費集約!ET:ET,0),1)</f>
        <v>沖縄県</v>
      </c>
      <c r="L24" s="36">
        <f t="shared" si="1"/>
        <v>158672</v>
      </c>
      <c r="M24" s="37">
        <f t="shared" si="2"/>
        <v>93713522110</v>
      </c>
      <c r="N24" s="39">
        <f>IF(ROUND(M24/L24,0)=INDEX(医療費集約!ES:ES,MATCH(J24,医療費集約!ET:ET,0),1),ROUND(M24/L24,0),"計算エラー")</f>
        <v>590612</v>
      </c>
      <c r="P24" s="34">
        <v>20</v>
      </c>
      <c r="Q24" s="35" t="str">
        <f>INDEX(医療費集約!A:A,MATCH(P24,医療費集約!EV:EV,0),1)</f>
        <v>南城市</v>
      </c>
      <c r="R24" s="36">
        <f t="shared" si="3"/>
        <v>5813</v>
      </c>
      <c r="S24" s="37">
        <f t="shared" si="4"/>
        <v>1568377140</v>
      </c>
      <c r="T24" s="39">
        <f>IF(ROUND(S24/R24,0)=INDEX(医療費集約!EU:EU,MATCH(P24,医療費集約!EV:EV,0),1),ROUND(S24/R24,0),"計算エラー")</f>
        <v>269805</v>
      </c>
    </row>
    <row r="25" spans="1:20" ht="18" customHeight="1" x14ac:dyDescent="0.15">
      <c r="A25" s="34">
        <v>21</v>
      </c>
      <c r="B25" s="35" t="str">
        <f>INDEX(医療費集約!A:A,MATCH(A25,医療費集約!EO:EO,0),1)</f>
        <v>大宜味村</v>
      </c>
      <c r="C25" s="36">
        <f>INDEX(被保険者数!$O$4:$O$45,MATCH(B25,被保険者数!$A$4:$A$45,0),1)</f>
        <v>564</v>
      </c>
      <c r="D25" s="37">
        <f>INDEX(医療費集約!EP:EP,MATCH(A25,医療費集約!EO:EO,0),1)</f>
        <v>366055080</v>
      </c>
      <c r="E25" s="37">
        <f>INDEX(医療費集約!EQ:EQ,MATCH(A25,医療費集約!EO:EO,0),1)</f>
        <v>121558000</v>
      </c>
      <c r="F25" s="37">
        <f>INDEX(医療費集約!ER:ER,MATCH(A25,医療費集約!EO:EO,0),1)</f>
        <v>97645855</v>
      </c>
      <c r="G25" s="38">
        <f t="shared" si="0"/>
        <v>585258935</v>
      </c>
      <c r="H25" s="39">
        <f>INDEX(医療費集約!EN:EN,MATCH(A25,医療費集約!EO:EO,0),1)</f>
        <v>1037693</v>
      </c>
      <c r="J25" s="34">
        <v>21</v>
      </c>
      <c r="K25" s="35" t="str">
        <f>INDEX(医療費集約!A:A,MATCH(J25,医療費集約!ET:ET,0),1)</f>
        <v>与那国町</v>
      </c>
      <c r="L25" s="36">
        <f t="shared" si="1"/>
        <v>153</v>
      </c>
      <c r="M25" s="37">
        <f t="shared" si="2"/>
        <v>90336510</v>
      </c>
      <c r="N25" s="39">
        <f>IF(ROUND(M25/L25,0)=INDEX(医療費集約!ES:ES,MATCH(J25,医療費集約!ET:ET,0),1),ROUND(M25/L25,0),"計算エラー")</f>
        <v>590435</v>
      </c>
      <c r="P25" s="34">
        <v>21</v>
      </c>
      <c r="Q25" s="35" t="str">
        <f>INDEX(医療費集約!A:A,MATCH(P25,医療費集約!EV:EV,0),1)</f>
        <v>うるま市</v>
      </c>
      <c r="R25" s="36">
        <f t="shared" si="3"/>
        <v>13397</v>
      </c>
      <c r="S25" s="37">
        <f t="shared" si="4"/>
        <v>3532465880</v>
      </c>
      <c r="T25" s="39">
        <f>IF(ROUND(S25/R25,0)=INDEX(医療費集約!EU:EU,MATCH(P25,医療費集約!EV:EV,0),1),ROUND(S25/R25,0),"計算エラー")</f>
        <v>263676</v>
      </c>
    </row>
    <row r="26" spans="1:20" ht="18" customHeight="1" x14ac:dyDescent="0.15">
      <c r="A26" s="34">
        <v>22</v>
      </c>
      <c r="B26" s="35" t="str">
        <f>INDEX(医療費集約!A:A,MATCH(A26,医療費集約!EO:EO,0),1)</f>
        <v>八重瀬町</v>
      </c>
      <c r="C26" s="36">
        <f>INDEX(被保険者数!$O$4:$O$45,MATCH(B26,被保険者数!$A$4:$A$45,0),1)</f>
        <v>3377</v>
      </c>
      <c r="D26" s="37">
        <f>INDEX(医療費集約!EP:EP,MATCH(A26,医療費集約!EO:EO,0),1)</f>
        <v>2019461590</v>
      </c>
      <c r="E26" s="37">
        <f>INDEX(医療費集約!EQ:EQ,MATCH(A26,医療費集約!EO:EO,0),1)</f>
        <v>925027910</v>
      </c>
      <c r="F26" s="37">
        <f>INDEX(医療費集約!ER:ER,MATCH(A26,医療費集約!EO:EO,0),1)</f>
        <v>555222116</v>
      </c>
      <c r="G26" s="38">
        <f t="shared" si="0"/>
        <v>3499711616</v>
      </c>
      <c r="H26" s="39">
        <f>INDEX(医療費集約!EN:EN,MATCH(A26,医療費集約!EO:EO,0),1)</f>
        <v>1036337</v>
      </c>
      <c r="J26" s="34">
        <v>22</v>
      </c>
      <c r="K26" s="35" t="str">
        <f>INDEX(医療費集約!A:A,MATCH(J26,医療費集約!ET:ET,0),1)</f>
        <v>那覇市</v>
      </c>
      <c r="L26" s="36">
        <f t="shared" si="1"/>
        <v>35894</v>
      </c>
      <c r="M26" s="37">
        <f t="shared" si="2"/>
        <v>21168362780</v>
      </c>
      <c r="N26" s="39">
        <f>IF(ROUND(M26/L26,0)=INDEX(医療費集約!ES:ES,MATCH(J26,医療費集約!ET:ET,0),1),ROUND(M26/L26,0),"計算エラー")</f>
        <v>589747</v>
      </c>
      <c r="P26" s="34">
        <v>22</v>
      </c>
      <c r="Q26" s="35" t="str">
        <f>INDEX(医療費集約!A:A,MATCH(P26,医療費集約!EV:EV,0),1)</f>
        <v>北谷町</v>
      </c>
      <c r="R26" s="36">
        <f t="shared" si="3"/>
        <v>2931</v>
      </c>
      <c r="S26" s="37">
        <f t="shared" si="4"/>
        <v>769287430</v>
      </c>
      <c r="T26" s="39">
        <f>IF(ROUND(S26/R26,0)=INDEX(医療費集約!EU:EU,MATCH(P26,医療費集約!EV:EV,0),1),ROUND(S26/R26,0),"計算エラー")</f>
        <v>262466</v>
      </c>
    </row>
    <row r="27" spans="1:20" ht="18" customHeight="1" x14ac:dyDescent="0.15">
      <c r="A27" s="34">
        <v>23</v>
      </c>
      <c r="B27" s="35" t="str">
        <f>INDEX(医療費集約!A:A,MATCH(A27,医療費集約!EO:EO,0),1)</f>
        <v>北中城村</v>
      </c>
      <c r="C27" s="36">
        <f>INDEX(被保険者数!$O$4:$O$45,MATCH(B27,被保険者数!$A$4:$A$45,0),1)</f>
        <v>2093</v>
      </c>
      <c r="D27" s="37">
        <f>INDEX(医療費集約!EP:EP,MATCH(A27,医療費集約!EO:EO,0),1)</f>
        <v>1241267850</v>
      </c>
      <c r="E27" s="37">
        <f>INDEX(医療費集約!EQ:EQ,MATCH(A27,医療費集約!EO:EO,0),1)</f>
        <v>535894980</v>
      </c>
      <c r="F27" s="37">
        <f>INDEX(医療費集約!ER:ER,MATCH(A27,医療費集約!EO:EO,0),1)</f>
        <v>349688070</v>
      </c>
      <c r="G27" s="38">
        <f t="shared" si="0"/>
        <v>2126850900</v>
      </c>
      <c r="H27" s="39">
        <f>INDEX(医療費集約!EN:EN,MATCH(A27,医療費集約!EO:EO,0),1)</f>
        <v>1016173</v>
      </c>
      <c r="J27" s="34">
        <v>23</v>
      </c>
      <c r="K27" s="35" t="str">
        <f>INDEX(医療費集約!A:A,MATCH(J27,医療費集約!ET:ET,0),1)</f>
        <v>豊見城市</v>
      </c>
      <c r="L27" s="36">
        <f t="shared" si="1"/>
        <v>6186</v>
      </c>
      <c r="M27" s="37">
        <f t="shared" si="2"/>
        <v>3625073110</v>
      </c>
      <c r="N27" s="39">
        <f>IF(ROUND(M27/L27,0)=INDEX(医療費集約!ES:ES,MATCH(J27,医療費集約!ET:ET,0),1),ROUND(M27/L27,0),"計算エラー")</f>
        <v>586012</v>
      </c>
      <c r="P27" s="34">
        <v>23</v>
      </c>
      <c r="Q27" s="35" t="str">
        <f>INDEX(医療費集約!A:A,MATCH(P27,医療費集約!EV:EV,0),1)</f>
        <v>読谷村</v>
      </c>
      <c r="R27" s="36">
        <f t="shared" si="3"/>
        <v>4448</v>
      </c>
      <c r="S27" s="37">
        <f t="shared" si="4"/>
        <v>1144563330</v>
      </c>
      <c r="T27" s="39">
        <f>IF(ROUND(S27/R27,0)=INDEX(医療費集約!EU:EU,MATCH(P27,医療費集約!EV:EV,0),1),ROUND(S27/R27,0),"計算エラー")</f>
        <v>257321</v>
      </c>
    </row>
    <row r="28" spans="1:20" ht="18" customHeight="1" x14ac:dyDescent="0.15">
      <c r="A28" s="34">
        <v>24</v>
      </c>
      <c r="B28" s="35" t="str">
        <f>INDEX(医療費集約!A:A,MATCH(A28,医療費集約!EO:EO,0),1)</f>
        <v>与那国町</v>
      </c>
      <c r="C28" s="36">
        <f>INDEX(被保険者数!$O$4:$O$45,MATCH(B28,被保険者数!$A$4:$A$45,0),1)</f>
        <v>153</v>
      </c>
      <c r="D28" s="37">
        <f>INDEX(医療費集約!EP:EP,MATCH(A28,医療費集約!EO:EO,0),1)</f>
        <v>90336510</v>
      </c>
      <c r="E28" s="37">
        <f>INDEX(医療費集約!EQ:EQ,MATCH(A28,医療費集約!EO:EO,0),1)</f>
        <v>37348940</v>
      </c>
      <c r="F28" s="37">
        <f>INDEX(医療費集約!ER:ER,MATCH(A28,医療費集約!EO:EO,0),1)</f>
        <v>27112400</v>
      </c>
      <c r="G28" s="38">
        <f t="shared" si="0"/>
        <v>154797850</v>
      </c>
      <c r="H28" s="39">
        <f>INDEX(医療費集約!EN:EN,MATCH(A28,医療費集約!EO:EO,0),1)</f>
        <v>1011751</v>
      </c>
      <c r="J28" s="34">
        <v>24</v>
      </c>
      <c r="K28" s="35" t="str">
        <f>INDEX(医療費集約!A:A,MATCH(J28,医療費集約!ET:ET,0),1)</f>
        <v>今帰仁村</v>
      </c>
      <c r="L28" s="36">
        <f t="shared" si="1"/>
        <v>1498</v>
      </c>
      <c r="M28" s="37">
        <f t="shared" si="2"/>
        <v>877568130</v>
      </c>
      <c r="N28" s="39">
        <f>IF(ROUND(M28/L28,0)=INDEX(医療費集約!ES:ES,MATCH(J28,医療費集約!ET:ET,0),1),ROUND(M28/L28,0),"計算エラー")</f>
        <v>585827</v>
      </c>
      <c r="P28" s="34">
        <v>24</v>
      </c>
      <c r="Q28" s="35" t="str">
        <f>INDEX(医療費集約!A:A,MATCH(P28,医療費集約!EV:EV,0),1)</f>
        <v>北中城村</v>
      </c>
      <c r="R28" s="36">
        <f t="shared" si="3"/>
        <v>2093</v>
      </c>
      <c r="S28" s="37">
        <f t="shared" si="4"/>
        <v>535894980</v>
      </c>
      <c r="T28" s="39">
        <f>IF(ROUND(S28/R28,0)=INDEX(医療費集約!EU:EU,MATCH(P28,医療費集約!EV:EV,0),1),ROUND(S28/R28,0),"計算エラー")</f>
        <v>256042</v>
      </c>
    </row>
    <row r="29" spans="1:20" ht="18" customHeight="1" x14ac:dyDescent="0.15">
      <c r="A29" s="34">
        <v>25</v>
      </c>
      <c r="B29" s="35" t="str">
        <f>INDEX(医療費集約!A:A,MATCH(A29,医療費集約!EO:EO,0),1)</f>
        <v>今帰仁村</v>
      </c>
      <c r="C29" s="36">
        <f>INDEX(被保険者数!$O$4:$O$45,MATCH(B29,被保険者数!$A$4:$A$45,0),1)</f>
        <v>1498</v>
      </c>
      <c r="D29" s="37">
        <f>INDEX(医療費集約!EP:EP,MATCH(A29,医療費集約!EO:EO,0),1)</f>
        <v>877568130</v>
      </c>
      <c r="E29" s="37">
        <f>INDEX(医療費集約!EQ:EQ,MATCH(A29,医療費集約!EO:EO,0),1)</f>
        <v>380727300</v>
      </c>
      <c r="F29" s="37">
        <f>INDEX(医療費集約!ER:ER,MATCH(A29,医療費集約!EO:EO,0),1)</f>
        <v>251199008</v>
      </c>
      <c r="G29" s="38">
        <f t="shared" si="0"/>
        <v>1509494438</v>
      </c>
      <c r="H29" s="39">
        <f>INDEX(医療費集約!EN:EN,MATCH(A29,医療費集約!EO:EO,0),1)</f>
        <v>1007673</v>
      </c>
      <c r="J29" s="34">
        <v>25</v>
      </c>
      <c r="K29" s="35" t="str">
        <f>INDEX(医療費集約!A:A,MATCH(J29,医療費集約!ET:ET,0),1)</f>
        <v>南城市</v>
      </c>
      <c r="L29" s="36">
        <f t="shared" si="1"/>
        <v>5813</v>
      </c>
      <c r="M29" s="37">
        <f t="shared" si="2"/>
        <v>3391199800</v>
      </c>
      <c r="N29" s="39">
        <f>IF(ROUND(M29/L29,0)=INDEX(医療費集約!ES:ES,MATCH(J29,医療費集約!ET:ET,0),1),ROUND(M29/L29,0),"計算エラー")</f>
        <v>583382</v>
      </c>
      <c r="P29" s="34">
        <v>25</v>
      </c>
      <c r="Q29" s="35" t="str">
        <f>INDEX(医療費集約!A:A,MATCH(P29,医療費集約!EV:EV,0),1)</f>
        <v>今帰仁村</v>
      </c>
      <c r="R29" s="36">
        <f t="shared" si="3"/>
        <v>1498</v>
      </c>
      <c r="S29" s="37">
        <f t="shared" si="4"/>
        <v>380727300</v>
      </c>
      <c r="T29" s="39">
        <f>IF(ROUND(S29/R29,0)=INDEX(医療費集約!EU:EU,MATCH(P29,医療費集約!EV:EV,0),1),ROUND(S29/R29,0),"計算エラー")</f>
        <v>254157</v>
      </c>
    </row>
    <row r="30" spans="1:20" ht="18" customHeight="1" x14ac:dyDescent="0.15">
      <c r="A30" s="34">
        <v>26</v>
      </c>
      <c r="B30" s="35" t="str">
        <f>INDEX(医療費集約!A:A,MATCH(A30,医療費集約!EO:EO,0),1)</f>
        <v>西原町</v>
      </c>
      <c r="C30" s="36">
        <f>INDEX(被保険者数!$O$4:$O$45,MATCH(B30,被保険者数!$A$4:$A$45,0),1)</f>
        <v>3724</v>
      </c>
      <c r="D30" s="37">
        <f>INDEX(医療費集約!EP:EP,MATCH(A30,医療費集約!EO:EO,0),1)</f>
        <v>2011492910</v>
      </c>
      <c r="E30" s="37">
        <f>INDEX(医療費集約!EQ:EQ,MATCH(A30,医療費集約!EO:EO,0),1)</f>
        <v>1009318130</v>
      </c>
      <c r="F30" s="37">
        <f>INDEX(医療費集約!ER:ER,MATCH(A30,医療費集約!EO:EO,0),1)</f>
        <v>726944764</v>
      </c>
      <c r="G30" s="38">
        <f t="shared" si="0"/>
        <v>3747755804</v>
      </c>
      <c r="H30" s="39">
        <f>INDEX(医療費集約!EN:EN,MATCH(A30,医療費集約!EO:EO,0),1)</f>
        <v>1006379</v>
      </c>
      <c r="J30" s="34">
        <v>26</v>
      </c>
      <c r="K30" s="35" t="str">
        <f>INDEX(医療費集約!A:A,MATCH(J30,医療費集約!ET:ET,0),1)</f>
        <v>中城村</v>
      </c>
      <c r="L30" s="36">
        <f t="shared" si="1"/>
        <v>2080</v>
      </c>
      <c r="M30" s="37">
        <f t="shared" si="2"/>
        <v>1209729540</v>
      </c>
      <c r="N30" s="39">
        <f>IF(ROUND(M30/L30,0)=INDEX(医療費集約!ES:ES,MATCH(J30,医療費集約!ET:ET,0),1),ROUND(M30/L30,0),"計算エラー")</f>
        <v>581601</v>
      </c>
      <c r="P30" s="34">
        <v>26</v>
      </c>
      <c r="Q30" s="35" t="str">
        <f>INDEX(医療費集約!A:A,MATCH(P30,医療費集約!EV:EV,0),1)</f>
        <v>与那国町</v>
      </c>
      <c r="R30" s="36">
        <f t="shared" si="3"/>
        <v>153</v>
      </c>
      <c r="S30" s="37">
        <f t="shared" si="4"/>
        <v>37348940</v>
      </c>
      <c r="T30" s="39">
        <f>IF(ROUND(S30/R30,0)=INDEX(医療費集約!EU:EU,MATCH(P30,医療費集約!EV:EV,0),1),ROUND(S30/R30,0),"計算エラー")</f>
        <v>244111</v>
      </c>
    </row>
    <row r="31" spans="1:20" ht="18" customHeight="1" x14ac:dyDescent="0.15">
      <c r="A31" s="34">
        <v>27</v>
      </c>
      <c r="B31" s="35" t="str">
        <f>INDEX(医療費集約!A:A,MATCH(A31,医療費集約!EO:EO,0),1)</f>
        <v>金武町</v>
      </c>
      <c r="C31" s="36">
        <f>INDEX(被保険者数!$O$4:$O$45,MATCH(B31,被保険者数!$A$4:$A$45,0),1)</f>
        <v>1519</v>
      </c>
      <c r="D31" s="37">
        <f>INDEX(医療費集約!EP:EP,MATCH(A31,医療費集約!EO:EO,0),1)</f>
        <v>786747940</v>
      </c>
      <c r="E31" s="37">
        <f>INDEX(医療費集約!EQ:EQ,MATCH(A31,医療費集約!EO:EO,0),1)</f>
        <v>439514880</v>
      </c>
      <c r="F31" s="37">
        <f>INDEX(医療費集約!ER:ER,MATCH(A31,医療費集約!EO:EO,0),1)</f>
        <v>297095851</v>
      </c>
      <c r="G31" s="38">
        <f t="shared" si="0"/>
        <v>1523358671</v>
      </c>
      <c r="H31" s="39">
        <f>INDEX(医療費集約!EN:EN,MATCH(A31,医療費集約!EO:EO,0),1)</f>
        <v>1002869</v>
      </c>
      <c r="J31" s="34">
        <v>27</v>
      </c>
      <c r="K31" s="35" t="str">
        <f>INDEX(医療費集約!A:A,MATCH(J31,医療費集約!ET:ET,0),1)</f>
        <v>竹富町</v>
      </c>
      <c r="L31" s="36">
        <f t="shared" si="1"/>
        <v>432</v>
      </c>
      <c r="M31" s="37">
        <f t="shared" si="2"/>
        <v>243352140</v>
      </c>
      <c r="N31" s="39">
        <f>IF(ROUND(M31/L31,0)=INDEX(医療費集約!ES:ES,MATCH(J31,医療費集約!ET:ET,0),1),ROUND(M31/L31,0),"計算エラー")</f>
        <v>563315</v>
      </c>
      <c r="P31" s="34">
        <v>27</v>
      </c>
      <c r="Q31" s="35" t="str">
        <f>INDEX(医療費集約!A:A,MATCH(P31,医療費集約!EV:EV,0),1)</f>
        <v>嘉手納町</v>
      </c>
      <c r="R31" s="36">
        <f t="shared" si="3"/>
        <v>1569</v>
      </c>
      <c r="S31" s="37">
        <f t="shared" si="4"/>
        <v>378116590</v>
      </c>
      <c r="T31" s="39">
        <f>IF(ROUND(S31/R31,0)=INDEX(医療費集約!EU:EU,MATCH(P31,医療費集約!EV:EV,0),1),ROUND(S31/R31,0),"計算エラー")</f>
        <v>240992</v>
      </c>
    </row>
    <row r="32" spans="1:20" ht="18" customHeight="1" x14ac:dyDescent="0.15">
      <c r="A32" s="34">
        <v>28</v>
      </c>
      <c r="B32" s="35" t="str">
        <f>INDEX(医療費集約!A:A,MATCH(A32,医療費集約!EO:EO,0),1)</f>
        <v>中城村</v>
      </c>
      <c r="C32" s="36">
        <f>INDEX(被保険者数!$O$4:$O$45,MATCH(B32,被保険者数!$A$4:$A$45,0),1)</f>
        <v>2080</v>
      </c>
      <c r="D32" s="37">
        <f>INDEX(医療費集約!EP:EP,MATCH(A32,医療費集約!EO:EO,0),1)</f>
        <v>1209729540</v>
      </c>
      <c r="E32" s="37">
        <f>INDEX(医療費集約!EQ:EQ,MATCH(A32,医療費集約!EO:EO,0),1)</f>
        <v>488879560</v>
      </c>
      <c r="F32" s="37">
        <f>INDEX(医療費集約!ER:ER,MATCH(A32,医療費集約!EO:EO,0),1)</f>
        <v>383596303</v>
      </c>
      <c r="G32" s="38">
        <f t="shared" si="0"/>
        <v>2082205403</v>
      </c>
      <c r="H32" s="39">
        <f>INDEX(医療費集約!EN:EN,MATCH(A32,医療費集約!EO:EO,0),1)</f>
        <v>1001060</v>
      </c>
      <c r="J32" s="34">
        <v>28</v>
      </c>
      <c r="K32" s="35" t="str">
        <f>INDEX(医療費集約!A:A,MATCH(J32,医療費集約!ET:ET,0),1)</f>
        <v>久米島町</v>
      </c>
      <c r="L32" s="36">
        <f t="shared" si="1"/>
        <v>1076</v>
      </c>
      <c r="M32" s="37">
        <f t="shared" si="2"/>
        <v>605004820</v>
      </c>
      <c r="N32" s="39">
        <f>IF(ROUND(M32/L32,0)=INDEX(医療費集約!ES:ES,MATCH(J32,医療費集約!ET:ET,0),1),ROUND(M32/L32,0),"計算エラー")</f>
        <v>562272</v>
      </c>
      <c r="P32" s="34">
        <v>28</v>
      </c>
      <c r="Q32" s="35" t="str">
        <f>INDEX(医療費集約!A:A,MATCH(P32,医療費集約!EV:EV,0),1)</f>
        <v>中城村</v>
      </c>
      <c r="R32" s="36">
        <f t="shared" si="3"/>
        <v>2080</v>
      </c>
      <c r="S32" s="37">
        <f t="shared" si="4"/>
        <v>488879560</v>
      </c>
      <c r="T32" s="39">
        <f>IF(ROUND(S32/R32,0)=INDEX(医療費集約!EU:EU,MATCH(P32,医療費集約!EV:EV,0),1),ROUND(S32/R32,0),"計算エラー")</f>
        <v>235038</v>
      </c>
    </row>
    <row r="33" spans="1:20" ht="18" customHeight="1" x14ac:dyDescent="0.15">
      <c r="A33" s="34">
        <v>29</v>
      </c>
      <c r="B33" s="35" t="str">
        <f>INDEX(医療費集約!A:A,MATCH(A33,医療費集約!EO:EO,0),1)</f>
        <v>宮古島市</v>
      </c>
      <c r="C33" s="36">
        <f>INDEX(被保険者数!$O$4:$O$45,MATCH(B33,被保険者数!$A$4:$A$45,0),1)</f>
        <v>6646</v>
      </c>
      <c r="D33" s="37">
        <f>INDEX(医療費集約!EP:EP,MATCH(A33,医療費集約!EO:EO,0),1)</f>
        <v>3599596800</v>
      </c>
      <c r="E33" s="37">
        <f>INDEX(医療費集約!EQ:EQ,MATCH(A33,医療費集約!EO:EO,0),1)</f>
        <v>1892938630</v>
      </c>
      <c r="F33" s="37">
        <f>INDEX(医療費集約!ER:ER,MATCH(A33,医療費集約!EO:EO,0),1)</f>
        <v>926385790</v>
      </c>
      <c r="G33" s="38">
        <f t="shared" si="0"/>
        <v>6418921220</v>
      </c>
      <c r="H33" s="39">
        <f>INDEX(医療費集約!EN:EN,MATCH(A33,医療費集約!EO:EO,0),1)</f>
        <v>965832</v>
      </c>
      <c r="J33" s="34">
        <v>29</v>
      </c>
      <c r="K33" s="35" t="str">
        <f>INDEX(医療費集約!A:A,MATCH(J33,医療費集約!ET:ET,0),1)</f>
        <v>浦添市</v>
      </c>
      <c r="L33" s="36">
        <f t="shared" si="1"/>
        <v>11285</v>
      </c>
      <c r="M33" s="37">
        <f t="shared" si="2"/>
        <v>6238689230</v>
      </c>
      <c r="N33" s="39">
        <f>IF(ROUND(M33/L33,0)=INDEX(医療費集約!ES:ES,MATCH(J33,医療費集約!ET:ET,0),1),ROUND(M33/L33,0),"計算エラー")</f>
        <v>552830</v>
      </c>
      <c r="P33" s="34">
        <v>29</v>
      </c>
      <c r="Q33" s="35" t="str">
        <f>INDEX(医療費集約!A:A,MATCH(P33,医療費集約!EV:EV,0),1)</f>
        <v>恩納村</v>
      </c>
      <c r="R33" s="36">
        <f t="shared" si="3"/>
        <v>1314</v>
      </c>
      <c r="S33" s="37">
        <f t="shared" si="4"/>
        <v>301020630</v>
      </c>
      <c r="T33" s="39">
        <f>IF(ROUND(S33/R33,0)=INDEX(医療費集約!EU:EU,MATCH(P33,医療費集約!EV:EV,0),1),ROUND(S33/R33,0),"計算エラー")</f>
        <v>229087</v>
      </c>
    </row>
    <row r="34" spans="1:20" ht="18" customHeight="1" x14ac:dyDescent="0.15">
      <c r="A34" s="34">
        <v>30</v>
      </c>
      <c r="B34" s="35" t="str">
        <f>INDEX(医療費集約!A:A,MATCH(A34,医療費集約!EO:EO,0),1)</f>
        <v>石垣市</v>
      </c>
      <c r="C34" s="36">
        <f>INDEX(被保険者数!$O$4:$O$45,MATCH(B34,被保険者数!$A$4:$A$45,0),1)</f>
        <v>4984</v>
      </c>
      <c r="D34" s="37">
        <f>INDEX(医療費集約!EP:EP,MATCH(A34,医療費集約!EO:EO,0),1)</f>
        <v>2443419400</v>
      </c>
      <c r="E34" s="37">
        <f>INDEX(医療費集約!EQ:EQ,MATCH(A34,医療費集約!EO:EO,0),1)</f>
        <v>1494954480</v>
      </c>
      <c r="F34" s="37">
        <f>INDEX(医療費集約!ER:ER,MATCH(A34,医療費集約!EO:EO,0),1)</f>
        <v>840781413</v>
      </c>
      <c r="G34" s="38">
        <f t="shared" si="0"/>
        <v>4779155293</v>
      </c>
      <c r="H34" s="39">
        <f>INDEX(医療費集約!EN:EN,MATCH(A34,医療費集約!EO:EO,0),1)</f>
        <v>958900</v>
      </c>
      <c r="J34" s="34">
        <v>30</v>
      </c>
      <c r="K34" s="35" t="str">
        <f>INDEX(医療費集約!A:A,MATCH(J34,医療費集約!ET:ET,0),1)</f>
        <v>南大東村</v>
      </c>
      <c r="L34" s="36">
        <f t="shared" si="1"/>
        <v>137</v>
      </c>
      <c r="M34" s="37">
        <f t="shared" si="2"/>
        <v>74362020</v>
      </c>
      <c r="N34" s="39">
        <f>IF(ROUND(M34/L34,0)=INDEX(医療費集約!ES:ES,MATCH(J34,医療費集約!ET:ET,0),1),ROUND(M34/L34,0),"計算エラー")</f>
        <v>542788</v>
      </c>
      <c r="P34" s="34">
        <v>30</v>
      </c>
      <c r="Q34" s="35" t="str">
        <f>INDEX(医療費集約!A:A,MATCH(P34,医療費集約!EV:EV,0),1)</f>
        <v>伊是名村</v>
      </c>
      <c r="R34" s="36">
        <f t="shared" si="3"/>
        <v>191</v>
      </c>
      <c r="S34" s="37">
        <f t="shared" si="4"/>
        <v>43509460</v>
      </c>
      <c r="T34" s="39">
        <f>IF(ROUND(S34/R34,0)=INDEX(医療費集約!EU:EU,MATCH(P34,医療費集約!EV:EV,0),1),ROUND(S34/R34,0),"計算エラー")</f>
        <v>227798</v>
      </c>
    </row>
    <row r="35" spans="1:20" ht="18" customHeight="1" x14ac:dyDescent="0.15">
      <c r="A35" s="34">
        <v>31</v>
      </c>
      <c r="B35" s="35" t="str">
        <f>INDEX(医療費集約!A:A,MATCH(A35,医療費集約!EO:EO,0),1)</f>
        <v>久米島町</v>
      </c>
      <c r="C35" s="36">
        <f>INDEX(被保険者数!$O$4:$O$45,MATCH(B35,被保険者数!$A$4:$A$45,0),1)</f>
        <v>1076</v>
      </c>
      <c r="D35" s="37">
        <f>INDEX(医療費集約!EP:EP,MATCH(A35,医療費集約!EO:EO,0),1)</f>
        <v>605004820</v>
      </c>
      <c r="E35" s="37">
        <f>INDEX(医療費集約!EQ:EQ,MATCH(A35,医療費集約!EO:EO,0),1)</f>
        <v>234218920</v>
      </c>
      <c r="F35" s="37">
        <f>INDEX(医療費集約!ER:ER,MATCH(A35,医療費集約!EO:EO,0),1)</f>
        <v>185962879</v>
      </c>
      <c r="G35" s="38">
        <f t="shared" si="0"/>
        <v>1025186619</v>
      </c>
      <c r="H35" s="39">
        <f>INDEX(医療費集約!EN:EN,MATCH(A35,医療費集約!EO:EO,0),1)</f>
        <v>952776</v>
      </c>
      <c r="J35" s="34">
        <v>31</v>
      </c>
      <c r="K35" s="35" t="str">
        <f>INDEX(医療費集約!A:A,MATCH(J35,医療費集約!ET:ET,0),1)</f>
        <v>宮古島市</v>
      </c>
      <c r="L35" s="36">
        <f t="shared" si="1"/>
        <v>6646</v>
      </c>
      <c r="M35" s="37">
        <f t="shared" si="2"/>
        <v>3599596800</v>
      </c>
      <c r="N35" s="39">
        <f>IF(ROUND(M35/L35,0)=INDEX(医療費集約!ES:ES,MATCH(J35,医療費集約!ET:ET,0),1),ROUND(M35/L35,0),"計算エラー")</f>
        <v>541619</v>
      </c>
      <c r="P35" s="34">
        <v>31</v>
      </c>
      <c r="Q35" s="35" t="str">
        <f>INDEX(医療費集約!A:A,MATCH(P35,医療費集約!EV:EV,0),1)</f>
        <v>竹富町</v>
      </c>
      <c r="R35" s="36">
        <f t="shared" si="3"/>
        <v>432</v>
      </c>
      <c r="S35" s="37">
        <f t="shared" si="4"/>
        <v>96534290</v>
      </c>
      <c r="T35" s="39">
        <f>IF(ROUND(S35/R35,0)=INDEX(医療費集約!EU:EU,MATCH(P35,医療費集約!EV:EV,0),1),ROUND(S35/R35,0),"計算エラー")</f>
        <v>223459</v>
      </c>
    </row>
    <row r="36" spans="1:20" ht="18" customHeight="1" x14ac:dyDescent="0.15">
      <c r="A36" s="34">
        <v>32</v>
      </c>
      <c r="B36" s="35" t="str">
        <f>INDEX(医療費集約!A:A,MATCH(A36,医療費集約!EO:EO,0),1)</f>
        <v>南大東村</v>
      </c>
      <c r="C36" s="36">
        <f>INDEX(被保険者数!$O$4:$O$45,MATCH(B36,被保険者数!$A$4:$A$45,0),1)</f>
        <v>137</v>
      </c>
      <c r="D36" s="37">
        <f>INDEX(医療費集約!EP:EP,MATCH(A36,医療費集約!EO:EO,0),1)</f>
        <v>74362020</v>
      </c>
      <c r="E36" s="37">
        <f>INDEX(医療費集約!EQ:EQ,MATCH(A36,医療費集約!EO:EO,0),1)</f>
        <v>27318590</v>
      </c>
      <c r="F36" s="37">
        <f>INDEX(医療費集約!ER:ER,MATCH(A36,医療費集約!EO:EO,0),1)</f>
        <v>27864783</v>
      </c>
      <c r="G36" s="38">
        <f t="shared" si="0"/>
        <v>129545393</v>
      </c>
      <c r="H36" s="39">
        <f>INDEX(医療費集約!EN:EN,MATCH(A36,医療費集約!EO:EO,0),1)</f>
        <v>945587</v>
      </c>
      <c r="J36" s="34">
        <v>32</v>
      </c>
      <c r="K36" s="35" t="str">
        <f>INDEX(医療費集約!A:A,MATCH(J36,医療費集約!ET:ET,0),1)</f>
        <v>西原町</v>
      </c>
      <c r="L36" s="36">
        <f t="shared" si="1"/>
        <v>3724</v>
      </c>
      <c r="M36" s="37">
        <f t="shared" si="2"/>
        <v>2011492910</v>
      </c>
      <c r="N36" s="39">
        <f>IF(ROUND(M36/L36,0)=INDEX(医療費集約!ES:ES,MATCH(J36,医療費集約!ET:ET,0),1),ROUND(M36/L36,0),"計算エラー")</f>
        <v>540143</v>
      </c>
      <c r="P36" s="34">
        <v>32</v>
      </c>
      <c r="Q36" s="35" t="str">
        <f>INDEX(医療費集約!A:A,MATCH(P36,医療費集約!EV:EV,0),1)</f>
        <v>多良間村</v>
      </c>
      <c r="R36" s="36">
        <f t="shared" si="3"/>
        <v>160</v>
      </c>
      <c r="S36" s="37">
        <f t="shared" si="4"/>
        <v>34919280</v>
      </c>
      <c r="T36" s="39">
        <f>IF(ROUND(S36/R36,0)=INDEX(医療費集約!EU:EU,MATCH(P36,医療費集約!EV:EV,0),1),ROUND(S36/R36,0),"計算エラー")</f>
        <v>218246</v>
      </c>
    </row>
    <row r="37" spans="1:20" ht="18" customHeight="1" x14ac:dyDescent="0.15">
      <c r="A37" s="34">
        <v>33</v>
      </c>
      <c r="B37" s="35" t="str">
        <f>INDEX(医療費集約!A:A,MATCH(A37,医療費集約!EO:EO,0),1)</f>
        <v>東村</v>
      </c>
      <c r="C37" s="36">
        <f>INDEX(被保険者数!$O$4:$O$45,MATCH(B37,被保険者数!$A$4:$A$45,0),1)</f>
        <v>264</v>
      </c>
      <c r="D37" s="37">
        <f>INDEX(医療費集約!EP:EP,MATCH(A37,医療費集約!EO:EO,0),1)</f>
        <v>139287330</v>
      </c>
      <c r="E37" s="37">
        <f>INDEX(医療費集約!EQ:EQ,MATCH(A37,医療費集約!EO:EO,0),1)</f>
        <v>74123420</v>
      </c>
      <c r="F37" s="37">
        <f>INDEX(医療費集約!ER:ER,MATCH(A37,医療費集約!EO:EO,0),1)</f>
        <v>35498628</v>
      </c>
      <c r="G37" s="38">
        <f t="shared" si="0"/>
        <v>248909378</v>
      </c>
      <c r="H37" s="39">
        <f>INDEX(医療費集約!EN:EN,MATCH(A37,医療費集約!EO:EO,0),1)</f>
        <v>942839</v>
      </c>
      <c r="J37" s="34">
        <v>33</v>
      </c>
      <c r="K37" s="35" t="str">
        <f>INDEX(医療費集約!A:A,MATCH(J37,医療費集約!ET:ET,0),1)</f>
        <v>恩納村</v>
      </c>
      <c r="L37" s="36">
        <f t="shared" si="1"/>
        <v>1314</v>
      </c>
      <c r="M37" s="37">
        <f t="shared" si="2"/>
        <v>709074400</v>
      </c>
      <c r="N37" s="39">
        <f>IF(ROUND(M37/L37,0)=INDEX(医療費集約!ES:ES,MATCH(J37,医療費集約!ET:ET,0),1),ROUND(M37/L37,0),"計算エラー")</f>
        <v>539630</v>
      </c>
      <c r="P37" s="34">
        <v>33</v>
      </c>
      <c r="Q37" s="35" t="str">
        <f>INDEX(医療費集約!A:A,MATCH(P37,医療費集約!EV:EV,0),1)</f>
        <v>伊江村</v>
      </c>
      <c r="R37" s="36">
        <f t="shared" si="3"/>
        <v>738</v>
      </c>
      <c r="S37" s="37">
        <f t="shared" si="4"/>
        <v>160983910</v>
      </c>
      <c r="T37" s="39">
        <f>IF(ROUND(S37/R37,0)=INDEX(医療費集約!EU:EU,MATCH(P37,医療費集約!EV:EV,0),1),ROUND(S37/R37,0),"計算エラー")</f>
        <v>218135</v>
      </c>
    </row>
    <row r="38" spans="1:20" ht="18" customHeight="1" x14ac:dyDescent="0.15">
      <c r="A38" s="34">
        <v>34</v>
      </c>
      <c r="B38" s="35" t="str">
        <f>INDEX(医療費集約!A:A,MATCH(A38,医療費集約!EO:EO,0),1)</f>
        <v>恩納村</v>
      </c>
      <c r="C38" s="36">
        <f>INDEX(被保険者数!$O$4:$O$45,MATCH(B38,被保険者数!$A$4:$A$45,0),1)</f>
        <v>1314</v>
      </c>
      <c r="D38" s="37">
        <f>INDEX(医療費集約!EP:EP,MATCH(A38,医療費集約!EO:EO,0),1)</f>
        <v>709074400</v>
      </c>
      <c r="E38" s="37">
        <f>INDEX(医療費集約!EQ:EQ,MATCH(A38,医療費集約!EO:EO,0),1)</f>
        <v>301020630</v>
      </c>
      <c r="F38" s="37">
        <f>INDEX(医療費集約!ER:ER,MATCH(A38,医療費集約!EO:EO,0),1)</f>
        <v>225654365</v>
      </c>
      <c r="G38" s="38">
        <f t="shared" si="0"/>
        <v>1235749395</v>
      </c>
      <c r="H38" s="39">
        <f>INDEX(医療費集約!EN:EN,MATCH(A38,医療費集約!EO:EO,0),1)</f>
        <v>940449</v>
      </c>
      <c r="J38" s="34">
        <v>34</v>
      </c>
      <c r="K38" s="35" t="str">
        <f>INDEX(医療費集約!A:A,MATCH(J38,医療費集約!ET:ET,0),1)</f>
        <v>東村</v>
      </c>
      <c r="L38" s="36">
        <f t="shared" si="1"/>
        <v>264</v>
      </c>
      <c r="M38" s="37">
        <f t="shared" si="2"/>
        <v>139287330</v>
      </c>
      <c r="N38" s="39">
        <f>IF(ROUND(M38/L38,0)=INDEX(医療費集約!ES:ES,MATCH(J38,医療費集約!ET:ET,0),1),ROUND(M38/L38,0),"計算エラー")</f>
        <v>527604</v>
      </c>
      <c r="P38" s="34">
        <v>34</v>
      </c>
      <c r="Q38" s="35" t="str">
        <f>INDEX(医療費集約!A:A,MATCH(P38,医療費集約!EV:EV,0),1)</f>
        <v>久米島町</v>
      </c>
      <c r="R38" s="36">
        <f t="shared" si="3"/>
        <v>1076</v>
      </c>
      <c r="S38" s="37">
        <f t="shared" si="4"/>
        <v>234218920</v>
      </c>
      <c r="T38" s="39">
        <f>IF(ROUND(S38/R38,0)=INDEX(医療費集約!EU:EU,MATCH(P38,医療費集約!EV:EV,0),1),ROUND(S38/R38,0),"計算エラー")</f>
        <v>217676</v>
      </c>
    </row>
    <row r="39" spans="1:20" ht="18" customHeight="1" x14ac:dyDescent="0.15">
      <c r="A39" s="34">
        <v>35</v>
      </c>
      <c r="B39" s="35" t="str">
        <f>INDEX(医療費集約!A:A,MATCH(A39,医療費集約!EO:EO,0),1)</f>
        <v>伊平屋村</v>
      </c>
      <c r="C39" s="36">
        <f>INDEX(被保険者数!$O$4:$O$45,MATCH(B39,被保険者数!$A$4:$A$45,0),1)</f>
        <v>170</v>
      </c>
      <c r="D39" s="37">
        <f>INDEX(医療費集約!EP:EP,MATCH(A39,医療費集約!EO:EO,0),1)</f>
        <v>107313580</v>
      </c>
      <c r="E39" s="37">
        <f>INDEX(医療費集約!EQ:EQ,MATCH(A39,医療費集約!EO:EO,0),1)</f>
        <v>33146130</v>
      </c>
      <c r="F39" s="37">
        <f>INDEX(医療費集約!ER:ER,MATCH(A39,医療費集約!EO:EO,0),1)</f>
        <v>17246234</v>
      </c>
      <c r="G39" s="38">
        <f t="shared" si="0"/>
        <v>157705944</v>
      </c>
      <c r="H39" s="39">
        <f>INDEX(医療費集約!EN:EN,MATCH(A39,医療費集約!EO:EO,0),1)</f>
        <v>927682</v>
      </c>
      <c r="J39" s="34">
        <v>35</v>
      </c>
      <c r="K39" s="35" t="str">
        <f>INDEX(医療費集約!A:A,MATCH(J39,医療費集約!ET:ET,0),1)</f>
        <v>金武町</v>
      </c>
      <c r="L39" s="36">
        <f t="shared" si="1"/>
        <v>1519</v>
      </c>
      <c r="M39" s="37">
        <f t="shared" si="2"/>
        <v>786747940</v>
      </c>
      <c r="N39" s="39">
        <f>IF(ROUND(M39/L39,0)=INDEX(医療費集約!ES:ES,MATCH(J39,医療費集約!ET:ET,0),1),ROUND(M39/L39,0),"計算エラー")</f>
        <v>517938</v>
      </c>
      <c r="P39" s="34">
        <v>35</v>
      </c>
      <c r="Q39" s="35" t="str">
        <f>INDEX(医療費集約!A:A,MATCH(P39,医療費集約!EV:EV,0),1)</f>
        <v>大宜味村</v>
      </c>
      <c r="R39" s="36">
        <f t="shared" si="3"/>
        <v>564</v>
      </c>
      <c r="S39" s="37">
        <f t="shared" si="4"/>
        <v>121558000</v>
      </c>
      <c r="T39" s="39">
        <f>IF(ROUND(S39/R39,0)=INDEX(医療費集約!EU:EU,MATCH(P39,医療費集約!EV:EV,0),1),ROUND(S39/R39,0),"計算エラー")</f>
        <v>215528</v>
      </c>
    </row>
    <row r="40" spans="1:20" ht="18" customHeight="1" x14ac:dyDescent="0.15">
      <c r="A40" s="34">
        <v>36</v>
      </c>
      <c r="B40" s="35" t="str">
        <f>INDEX(医療費集約!A:A,MATCH(A40,医療費集約!EO:EO,0),1)</f>
        <v>嘉手納町</v>
      </c>
      <c r="C40" s="36">
        <f>INDEX(被保険者数!$O$4:$O$45,MATCH(B40,被保険者数!$A$4:$A$45,0),1)</f>
        <v>1569</v>
      </c>
      <c r="D40" s="37">
        <f>INDEX(医療費集約!EP:EP,MATCH(A40,医療費集約!EO:EO,0),1)</f>
        <v>806966750</v>
      </c>
      <c r="E40" s="37">
        <f>INDEX(医療費集約!EQ:EQ,MATCH(A40,医療費集約!EO:EO,0),1)</f>
        <v>378116590</v>
      </c>
      <c r="F40" s="37">
        <f>INDEX(医療費集約!ER:ER,MATCH(A40,医療費集約!EO:EO,0),1)</f>
        <v>251539659</v>
      </c>
      <c r="G40" s="38">
        <f t="shared" si="0"/>
        <v>1436622999</v>
      </c>
      <c r="H40" s="39">
        <f>INDEX(医療費集約!EN:EN,MATCH(A40,医療費集約!EO:EO,0),1)</f>
        <v>915630</v>
      </c>
      <c r="J40" s="34">
        <v>36</v>
      </c>
      <c r="K40" s="35" t="str">
        <f>INDEX(医療費集約!A:A,MATCH(J40,医療費集約!ET:ET,0),1)</f>
        <v>嘉手納町</v>
      </c>
      <c r="L40" s="36">
        <f t="shared" si="1"/>
        <v>1569</v>
      </c>
      <c r="M40" s="37">
        <f t="shared" si="2"/>
        <v>806966750</v>
      </c>
      <c r="N40" s="39">
        <f>IF(ROUND(M40/L40,0)=INDEX(医療費集約!ES:ES,MATCH(J40,医療費集約!ET:ET,0),1),ROUND(M40/L40,0),"計算エラー")</f>
        <v>514319</v>
      </c>
      <c r="P40" s="34">
        <v>36</v>
      </c>
      <c r="Q40" s="35" t="str">
        <f>INDEX(医療費集約!A:A,MATCH(P40,医療費集約!EV:EV,0),1)</f>
        <v>渡名喜村</v>
      </c>
      <c r="R40" s="36">
        <f t="shared" si="3"/>
        <v>67</v>
      </c>
      <c r="S40" s="37">
        <f t="shared" si="4"/>
        <v>14223380</v>
      </c>
      <c r="T40" s="39">
        <f>IF(ROUND(S40/R40,0)=INDEX(医療費集約!EU:EU,MATCH(P40,医療費集約!EV:EV,0),1),ROUND(S40/R40,0),"計算エラー")</f>
        <v>212289</v>
      </c>
    </row>
    <row r="41" spans="1:20" ht="18" customHeight="1" x14ac:dyDescent="0.15">
      <c r="A41" s="34">
        <v>37</v>
      </c>
      <c r="B41" s="35" t="str">
        <f>INDEX(医療費集約!A:A,MATCH(A41,医療費集約!EO:EO,0),1)</f>
        <v>読谷村</v>
      </c>
      <c r="C41" s="36">
        <f>INDEX(被保険者数!$O$4:$O$45,MATCH(B41,被保険者数!$A$4:$A$45,0),1)</f>
        <v>4448</v>
      </c>
      <c r="D41" s="37">
        <f>INDEX(医療費集約!EP:EP,MATCH(A41,医療費集約!EO:EO,0),1)</f>
        <v>2108750030</v>
      </c>
      <c r="E41" s="37">
        <f>INDEX(医療費集約!EQ:EQ,MATCH(A41,医療費集約!EO:EO,0),1)</f>
        <v>1144563330</v>
      </c>
      <c r="F41" s="37">
        <f>INDEX(医療費集約!ER:ER,MATCH(A41,医療費集約!EO:EO,0),1)</f>
        <v>705524781</v>
      </c>
      <c r="G41" s="38">
        <f t="shared" si="0"/>
        <v>3958838141</v>
      </c>
      <c r="H41" s="39">
        <f>INDEX(医療費集約!EN:EN,MATCH(A41,医療費集約!EO:EO,0),1)</f>
        <v>890027</v>
      </c>
      <c r="J41" s="34">
        <v>37</v>
      </c>
      <c r="K41" s="35" t="str">
        <f>INDEX(医療費集約!A:A,MATCH(J41,医療費集約!ET:ET,0),1)</f>
        <v>多良間村</v>
      </c>
      <c r="L41" s="36">
        <f t="shared" si="1"/>
        <v>160</v>
      </c>
      <c r="M41" s="37">
        <f t="shared" si="2"/>
        <v>80750120</v>
      </c>
      <c r="N41" s="39">
        <f>IF(ROUND(M41/L41,0)=INDEX(医療費集約!ES:ES,MATCH(J41,医療費集約!ET:ET,0),1),ROUND(M41/L41,0),"計算エラー")</f>
        <v>504688</v>
      </c>
      <c r="P41" s="34">
        <v>37</v>
      </c>
      <c r="Q41" s="35" t="str">
        <f>INDEX(医療費集約!A:A,MATCH(P41,医療費集約!EV:EV,0),1)</f>
        <v>国頭村</v>
      </c>
      <c r="R41" s="36">
        <f t="shared" si="3"/>
        <v>801</v>
      </c>
      <c r="S41" s="37">
        <f t="shared" si="4"/>
        <v>168975660</v>
      </c>
      <c r="T41" s="39">
        <f>IF(ROUND(S41/R41,0)=INDEX(医療費集約!EU:EU,MATCH(P41,医療費集約!EV:EV,0),1),ROUND(S41/R41,0),"計算エラー")</f>
        <v>210956</v>
      </c>
    </row>
    <row r="42" spans="1:20" ht="18" customHeight="1" x14ac:dyDescent="0.15">
      <c r="A42" s="34">
        <v>38</v>
      </c>
      <c r="B42" s="35" t="str">
        <f>INDEX(医療費集約!A:A,MATCH(A42,医療費集約!EO:EO,0),1)</f>
        <v>竹富町</v>
      </c>
      <c r="C42" s="36">
        <f>INDEX(被保険者数!$O$4:$O$45,MATCH(B42,被保険者数!$A$4:$A$45,0),1)</f>
        <v>432</v>
      </c>
      <c r="D42" s="37">
        <f>INDEX(医療費集約!EP:EP,MATCH(A42,医療費集約!EO:EO,0),1)</f>
        <v>243352140</v>
      </c>
      <c r="E42" s="37">
        <f>INDEX(医療費集約!EQ:EQ,MATCH(A42,医療費集約!EO:EO,0),1)</f>
        <v>96534290</v>
      </c>
      <c r="F42" s="37">
        <f>INDEX(医療費集約!ER:ER,MATCH(A42,医療費集約!EO:EO,0),1)</f>
        <v>42141538</v>
      </c>
      <c r="G42" s="38">
        <f t="shared" si="0"/>
        <v>382027968</v>
      </c>
      <c r="H42" s="39">
        <f>INDEX(医療費集約!EN:EN,MATCH(A42,医療費集約!EO:EO,0),1)</f>
        <v>884324</v>
      </c>
      <c r="J42" s="34">
        <v>38</v>
      </c>
      <c r="K42" s="35" t="str">
        <f>INDEX(医療費集約!A:A,MATCH(J42,医療費集約!ET:ET,0),1)</f>
        <v>石垣市</v>
      </c>
      <c r="L42" s="36">
        <f t="shared" si="1"/>
        <v>4984</v>
      </c>
      <c r="M42" s="37">
        <f t="shared" si="2"/>
        <v>2443419400</v>
      </c>
      <c r="N42" s="39">
        <f>IF(ROUND(M42/L42,0)=INDEX(医療費集約!ES:ES,MATCH(J42,医療費集約!ET:ET,0),1),ROUND(M42/L42,0),"計算エラー")</f>
        <v>490253</v>
      </c>
      <c r="P42" s="34">
        <v>38</v>
      </c>
      <c r="Q42" s="35" t="str">
        <f>INDEX(医療費集約!A:A,MATCH(P42,医療費集約!EV:EV,0),1)</f>
        <v>南大東村</v>
      </c>
      <c r="R42" s="36">
        <f t="shared" si="3"/>
        <v>137</v>
      </c>
      <c r="S42" s="37">
        <f t="shared" si="4"/>
        <v>27318590</v>
      </c>
      <c r="T42" s="39">
        <f>IF(ROUND(S42/R42,0)=INDEX(医療費集約!EU:EU,MATCH(P42,医療費集約!EV:EV,0),1),ROUND(S42/R42,0),"計算エラー")</f>
        <v>199406</v>
      </c>
    </row>
    <row r="43" spans="1:20" ht="18" customHeight="1" x14ac:dyDescent="0.15">
      <c r="A43" s="34">
        <v>39</v>
      </c>
      <c r="B43" s="35" t="str">
        <f>INDEX(医療費集約!A:A,MATCH(A43,医療費集約!EO:EO,0),1)</f>
        <v>多良間村</v>
      </c>
      <c r="C43" s="36">
        <f>INDEX(被保険者数!$O$4:$O$45,MATCH(B43,被保険者数!$A$4:$A$45,0),1)</f>
        <v>160</v>
      </c>
      <c r="D43" s="37">
        <f>INDEX(医療費集約!EP:EP,MATCH(A43,医療費集約!EO:EO,0),1)</f>
        <v>80750120</v>
      </c>
      <c r="E43" s="37">
        <f>INDEX(医療費集約!EQ:EQ,MATCH(A43,医療費集約!EO:EO,0),1)</f>
        <v>34919280</v>
      </c>
      <c r="F43" s="37">
        <f>INDEX(医療費集約!ER:ER,MATCH(A43,医療費集約!EO:EO,0),1)</f>
        <v>6662333</v>
      </c>
      <c r="G43" s="38">
        <f t="shared" si="0"/>
        <v>122331733</v>
      </c>
      <c r="H43" s="39">
        <f>INDEX(医療費集約!EN:EN,MATCH(A43,医療費集約!EO:EO,0),1)</f>
        <v>764573</v>
      </c>
      <c r="J43" s="34">
        <v>39</v>
      </c>
      <c r="K43" s="35" t="str">
        <f>INDEX(医療費集約!A:A,MATCH(J43,医療費集約!ET:ET,0),1)</f>
        <v>読谷村</v>
      </c>
      <c r="L43" s="36">
        <f t="shared" si="1"/>
        <v>4448</v>
      </c>
      <c r="M43" s="37">
        <f t="shared" si="2"/>
        <v>2108750030</v>
      </c>
      <c r="N43" s="39">
        <f>IF(ROUND(M43/L43,0)=INDEX(医療費集約!ES:ES,MATCH(J43,医療費集約!ET:ET,0),1),ROUND(M43/L43,0),"計算エラー")</f>
        <v>474089</v>
      </c>
      <c r="P43" s="34">
        <v>39</v>
      </c>
      <c r="Q43" s="35" t="str">
        <f>INDEX(医療費集約!A:A,MATCH(P43,医療費集約!EV:EV,0),1)</f>
        <v>北大東村</v>
      </c>
      <c r="R43" s="36">
        <f t="shared" si="3"/>
        <v>56</v>
      </c>
      <c r="S43" s="37">
        <f t="shared" si="4"/>
        <v>11052390</v>
      </c>
      <c r="T43" s="39">
        <f>IF(ROUND(S43/R43,0)=INDEX(医療費集約!EU:EU,MATCH(P43,医療費集約!EV:EV,0),1),ROUND(S43/R43,0),"計算エラー")</f>
        <v>197364</v>
      </c>
    </row>
    <row r="44" spans="1:20" ht="18" customHeight="1" x14ac:dyDescent="0.15">
      <c r="A44" s="34">
        <v>40</v>
      </c>
      <c r="B44" s="35" t="str">
        <f>INDEX(医療費集約!A:A,MATCH(A44,医療費集約!EO:EO,0),1)</f>
        <v>粟国村</v>
      </c>
      <c r="C44" s="36">
        <f>INDEX(被保険者数!$O$4:$O$45,MATCH(B44,被保険者数!$A$4:$A$45,0),1)</f>
        <v>115</v>
      </c>
      <c r="D44" s="37">
        <f>INDEX(医療費集約!EP:EP,MATCH(A44,医療費集約!EO:EO,0),1)</f>
        <v>50146100</v>
      </c>
      <c r="E44" s="37">
        <f>INDEX(医療費集約!EQ:EQ,MATCH(A44,医療費集約!EO:EO,0),1)</f>
        <v>21077560</v>
      </c>
      <c r="F44" s="37">
        <f>INDEX(医療費集約!ER:ER,MATCH(A44,医療費集約!EO:EO,0),1)</f>
        <v>11071982</v>
      </c>
      <c r="G44" s="38">
        <f t="shared" si="0"/>
        <v>82295642</v>
      </c>
      <c r="H44" s="39">
        <f>INDEX(医療費集約!EN:EN,MATCH(A44,医療費集約!EO:EO,0),1)</f>
        <v>715614</v>
      </c>
      <c r="J44" s="34">
        <v>40</v>
      </c>
      <c r="K44" s="35" t="str">
        <f>INDEX(医療費集約!A:A,MATCH(J44,医療費集約!ET:ET,0),1)</f>
        <v>粟国村</v>
      </c>
      <c r="L44" s="36">
        <f t="shared" si="1"/>
        <v>115</v>
      </c>
      <c r="M44" s="37">
        <f t="shared" si="2"/>
        <v>50146100</v>
      </c>
      <c r="N44" s="39">
        <f>IF(ROUND(M44/L44,0)=INDEX(医療費集約!ES:ES,MATCH(J44,医療費集約!ET:ET,0),1),ROUND(M44/L44,0),"計算エラー")</f>
        <v>436053</v>
      </c>
      <c r="P44" s="34">
        <v>40</v>
      </c>
      <c r="Q44" s="35" t="str">
        <f>INDEX(医療費集約!A:A,MATCH(P44,医療費集約!EV:EV,0),1)</f>
        <v>伊平屋村</v>
      </c>
      <c r="R44" s="36">
        <f t="shared" si="3"/>
        <v>170</v>
      </c>
      <c r="S44" s="37">
        <f t="shared" si="4"/>
        <v>33146130</v>
      </c>
      <c r="T44" s="39">
        <f>IF(ROUND(S44/R44,0)=INDEX(医療費集約!EU:EU,MATCH(P44,医療費集約!EV:EV,0),1),ROUND(S44/R44,0),"計算エラー")</f>
        <v>194977</v>
      </c>
    </row>
    <row r="45" spans="1:20" ht="18" customHeight="1" x14ac:dyDescent="0.15">
      <c r="A45" s="34">
        <v>41</v>
      </c>
      <c r="B45" s="35" t="str">
        <f>INDEX(医療費集約!A:A,MATCH(A45,医療費集約!EO:EO,0),1)</f>
        <v>北大東村</v>
      </c>
      <c r="C45" s="36">
        <f>INDEX(被保険者数!$O$4:$O$45,MATCH(B45,被保険者数!$A$4:$A$45,0),1)</f>
        <v>56</v>
      </c>
      <c r="D45" s="37">
        <f>INDEX(医療費集約!EP:EP,MATCH(A45,医療費集約!EO:EO,0),1)</f>
        <v>22068890</v>
      </c>
      <c r="E45" s="37">
        <f>INDEX(医療費集約!EQ:EQ,MATCH(A45,医療費集約!EO:EO,0),1)</f>
        <v>11052390</v>
      </c>
      <c r="F45" s="37">
        <f>INDEX(医療費集約!ER:ER,MATCH(A45,医療費集約!EO:EO,0),1)</f>
        <v>2984004</v>
      </c>
      <c r="G45" s="38">
        <f t="shared" si="0"/>
        <v>36105284</v>
      </c>
      <c r="H45" s="39">
        <f>INDEX(医療費集約!EN:EN,MATCH(A45,医療費集約!EO:EO,0),1)</f>
        <v>644737</v>
      </c>
      <c r="J45" s="34">
        <v>41</v>
      </c>
      <c r="K45" s="35" t="str">
        <f>INDEX(医療費集約!A:A,MATCH(J45,医療費集約!ET:ET,0),1)</f>
        <v>北大東村</v>
      </c>
      <c r="L45" s="36">
        <f t="shared" si="1"/>
        <v>56</v>
      </c>
      <c r="M45" s="37">
        <f t="shared" si="2"/>
        <v>22068890</v>
      </c>
      <c r="N45" s="39">
        <f>IF(ROUND(M45/L45,0)=INDEX(医療費集約!ES:ES,MATCH(J45,医療費集約!ET:ET,0),1),ROUND(M45/L45,0),"計算エラー")</f>
        <v>394087</v>
      </c>
      <c r="P45" s="34">
        <v>41</v>
      </c>
      <c r="Q45" s="35" t="str">
        <f>INDEX(医療費集約!A:A,MATCH(P45,医療費集約!EV:EV,0),1)</f>
        <v>粟国村</v>
      </c>
      <c r="R45" s="36">
        <f t="shared" si="3"/>
        <v>115</v>
      </c>
      <c r="S45" s="37">
        <f t="shared" si="4"/>
        <v>21077560</v>
      </c>
      <c r="T45" s="39">
        <f>IF(ROUND(S45/R45,0)=INDEX(医療費集約!EU:EU,MATCH(P45,医療費集約!EV:EV,0),1),ROUND(S45/R45,0),"計算エラー")</f>
        <v>183283</v>
      </c>
    </row>
    <row r="46" spans="1:20" ht="18" customHeight="1" thickBot="1" x14ac:dyDescent="0.2">
      <c r="A46" s="40">
        <v>42</v>
      </c>
      <c r="B46" s="41" t="str">
        <f>INDEX(医療費集約!A:A,MATCH(A46,医療費集約!EO:EO,0),1)</f>
        <v>渡嘉敷村</v>
      </c>
      <c r="C46" s="42">
        <f>INDEX(被保険者数!$O$4:$O$45,MATCH(B46,被保険者数!$A$4:$A$45,0),1)</f>
        <v>77</v>
      </c>
      <c r="D46" s="43">
        <f>INDEX(医療費集約!EP:EP,MATCH(A46,医療費集約!EO:EO,0),1)</f>
        <v>30113260</v>
      </c>
      <c r="E46" s="43">
        <f>INDEX(医療費集約!EQ:EQ,MATCH(A46,医療費集約!EO:EO,0),1)</f>
        <v>13593920</v>
      </c>
      <c r="F46" s="43">
        <f>INDEX(医療費集約!ER:ER,MATCH(A46,医療費集約!EO:EO,0),1)</f>
        <v>5679326</v>
      </c>
      <c r="G46" s="44">
        <f t="shared" si="0"/>
        <v>49386506</v>
      </c>
      <c r="H46" s="45">
        <f>INDEX(医療費集約!EN:EN,MATCH(A46,医療費集約!EO:EO,0),1)</f>
        <v>641383</v>
      </c>
      <c r="J46" s="40">
        <v>42</v>
      </c>
      <c r="K46" s="41" t="str">
        <f>INDEX(医療費集約!A:A,MATCH(J46,医療費集約!ET:ET,0),1)</f>
        <v>渡嘉敷村</v>
      </c>
      <c r="L46" s="42">
        <f t="shared" si="1"/>
        <v>77</v>
      </c>
      <c r="M46" s="43">
        <f t="shared" si="2"/>
        <v>30113260</v>
      </c>
      <c r="N46" s="45">
        <f>IF(ROUND(M46/L46,0)=INDEX(医療費集約!ES:ES,MATCH(J46,医療費集約!ET:ET,0),1),ROUND(M46/L46,0),"計算エラー")</f>
        <v>391081</v>
      </c>
      <c r="P46" s="40">
        <v>42</v>
      </c>
      <c r="Q46" s="41" t="str">
        <f>INDEX(医療費集約!A:A,MATCH(P46,医療費集約!EV:EV,0),1)</f>
        <v>渡嘉敷村</v>
      </c>
      <c r="R46" s="42">
        <f t="shared" si="3"/>
        <v>77</v>
      </c>
      <c r="S46" s="43">
        <f t="shared" si="4"/>
        <v>13593920</v>
      </c>
      <c r="T46" s="45">
        <f>IF(ROUND(S46/R46,0)=INDEX(医療費集約!EU:EU,MATCH(P46,医療費集約!EV:EV,0),1),ROUND(S46/R46,0),"計算エラー")</f>
        <v>176544</v>
      </c>
    </row>
    <row r="48" spans="1:20" x14ac:dyDescent="0.15">
      <c r="A48" s="218" t="s">
        <v>193</v>
      </c>
    </row>
  </sheetData>
  <sheetProtection sheet="1" insertColumns="0" insertRows="0" insertHyperlinks="0" deleteColumns="0" deleteRows="0" sort="0" autoFilter="0" pivotTables="0"/>
  <autoFilter ref="A4:BO4" xr:uid="{00000000-0009-0000-0000-000000000000}"/>
  <phoneticPr fontId="4"/>
  <conditionalFormatting sqref="A5:H46">
    <cfRule type="expression" dxfId="6" priority="3">
      <formula>$B5="沖縄県"</formula>
    </cfRule>
  </conditionalFormatting>
  <conditionalFormatting sqref="J5:N46">
    <cfRule type="expression" dxfId="5" priority="2">
      <formula>$K5="沖縄県"</formula>
    </cfRule>
  </conditionalFormatting>
  <conditionalFormatting sqref="P5:T46">
    <cfRule type="expression" dxfId="4" priority="1">
      <formula>$Q5="沖縄県"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4EDD-BF75-4280-979C-43FA7C23778C}">
  <dimension ref="A1:R47"/>
  <sheetViews>
    <sheetView view="pageBreakPreview" zoomScale="70" zoomScaleNormal="85" zoomScaleSheetLayoutView="70" workbookViewId="0">
      <pane ySplit="3" topLeftCell="A4" activePane="bottomLeft" state="frozen"/>
      <selection pane="bottomLeft" sqref="A1:B1"/>
    </sheetView>
  </sheetViews>
  <sheetFormatPr defaultColWidth="8.125" defaultRowHeight="13.5" x14ac:dyDescent="0.15"/>
  <cols>
    <col min="1" max="1" width="16.5" style="46" bestFit="1" customWidth="1"/>
    <col min="2" max="3" width="13.75" style="46" customWidth="1"/>
    <col min="4" max="5" width="13.75" style="47" customWidth="1"/>
    <col min="6" max="15" width="13.75" style="46" customWidth="1"/>
    <col min="16" max="16" width="2.75" style="48" customWidth="1"/>
    <col min="17" max="17" width="3.5" style="46" bestFit="1" customWidth="1"/>
    <col min="18" max="18" width="13.875" style="46" bestFit="1" customWidth="1"/>
    <col min="19" max="240" width="8.125" style="46"/>
    <col min="241" max="241" width="13.75" style="46" customWidth="1"/>
    <col min="242" max="242" width="8.875" style="46" bestFit="1" customWidth="1"/>
    <col min="243" max="247" width="8.75" style="46" bestFit="1" customWidth="1"/>
    <col min="248" max="248" width="8.5" style="46" bestFit="1" customWidth="1"/>
    <col min="249" max="250" width="8.75" style="46" bestFit="1" customWidth="1"/>
    <col min="251" max="253" width="8.25" style="46" bestFit="1" customWidth="1"/>
    <col min="254" max="254" width="11.125" style="46" customWidth="1"/>
    <col min="255" max="255" width="8.75" style="46" bestFit="1" customWidth="1"/>
    <col min="256" max="256" width="8.125" style="46"/>
    <col min="257" max="257" width="8.25" style="46" bestFit="1" customWidth="1"/>
    <col min="258" max="258" width="3.625" style="46" bestFit="1" customWidth="1"/>
    <col min="259" max="496" width="8.125" style="46"/>
    <col min="497" max="497" width="13.75" style="46" customWidth="1"/>
    <col min="498" max="498" width="8.875" style="46" bestFit="1" customWidth="1"/>
    <col min="499" max="503" width="8.75" style="46" bestFit="1" customWidth="1"/>
    <col min="504" max="504" width="8.5" style="46" bestFit="1" customWidth="1"/>
    <col min="505" max="506" width="8.75" style="46" bestFit="1" customWidth="1"/>
    <col min="507" max="509" width="8.25" style="46" bestFit="1" customWidth="1"/>
    <col min="510" max="510" width="11.125" style="46" customWidth="1"/>
    <col min="511" max="511" width="8.75" style="46" bestFit="1" customWidth="1"/>
    <col min="512" max="512" width="8.125" style="46"/>
    <col min="513" max="513" width="8.25" style="46" bestFit="1" customWidth="1"/>
    <col min="514" max="514" width="3.625" style="46" bestFit="1" customWidth="1"/>
    <col min="515" max="752" width="8.125" style="46"/>
    <col min="753" max="753" width="13.75" style="46" customWidth="1"/>
    <col min="754" max="754" width="8.875" style="46" bestFit="1" customWidth="1"/>
    <col min="755" max="759" width="8.75" style="46" bestFit="1" customWidth="1"/>
    <col min="760" max="760" width="8.5" style="46" bestFit="1" customWidth="1"/>
    <col min="761" max="762" width="8.75" style="46" bestFit="1" customWidth="1"/>
    <col min="763" max="765" width="8.25" style="46" bestFit="1" customWidth="1"/>
    <col min="766" max="766" width="11.125" style="46" customWidth="1"/>
    <col min="767" max="767" width="8.75" style="46" bestFit="1" customWidth="1"/>
    <col min="768" max="768" width="8.125" style="46"/>
    <col min="769" max="769" width="8.25" style="46" bestFit="1" customWidth="1"/>
    <col min="770" max="770" width="3.625" style="46" bestFit="1" customWidth="1"/>
    <col min="771" max="1008" width="8.125" style="46"/>
    <col min="1009" max="1009" width="13.75" style="46" customWidth="1"/>
    <col min="1010" max="1010" width="8.875" style="46" bestFit="1" customWidth="1"/>
    <col min="1011" max="1015" width="8.75" style="46" bestFit="1" customWidth="1"/>
    <col min="1016" max="1016" width="8.5" style="46" bestFit="1" customWidth="1"/>
    <col min="1017" max="1018" width="8.75" style="46" bestFit="1" customWidth="1"/>
    <col min="1019" max="1021" width="8.25" style="46" bestFit="1" customWidth="1"/>
    <col min="1022" max="1022" width="11.125" style="46" customWidth="1"/>
    <col min="1023" max="1023" width="8.75" style="46" bestFit="1" customWidth="1"/>
    <col min="1024" max="1024" width="8.125" style="46"/>
    <col min="1025" max="1025" width="8.25" style="46" bestFit="1" customWidth="1"/>
    <col min="1026" max="1026" width="3.625" style="46" bestFit="1" customWidth="1"/>
    <col min="1027" max="1264" width="8.125" style="46"/>
    <col min="1265" max="1265" width="13.75" style="46" customWidth="1"/>
    <col min="1266" max="1266" width="8.875" style="46" bestFit="1" customWidth="1"/>
    <col min="1267" max="1271" width="8.75" style="46" bestFit="1" customWidth="1"/>
    <col min="1272" max="1272" width="8.5" style="46" bestFit="1" customWidth="1"/>
    <col min="1273" max="1274" width="8.75" style="46" bestFit="1" customWidth="1"/>
    <col min="1275" max="1277" width="8.25" style="46" bestFit="1" customWidth="1"/>
    <col min="1278" max="1278" width="11.125" style="46" customWidth="1"/>
    <col min="1279" max="1279" width="8.75" style="46" bestFit="1" customWidth="1"/>
    <col min="1280" max="1280" width="8.125" style="46"/>
    <col min="1281" max="1281" width="8.25" style="46" bestFit="1" customWidth="1"/>
    <col min="1282" max="1282" width="3.625" style="46" bestFit="1" customWidth="1"/>
    <col min="1283" max="1520" width="8.125" style="46"/>
    <col min="1521" max="1521" width="13.75" style="46" customWidth="1"/>
    <col min="1522" max="1522" width="8.875" style="46" bestFit="1" customWidth="1"/>
    <col min="1523" max="1527" width="8.75" style="46" bestFit="1" customWidth="1"/>
    <col min="1528" max="1528" width="8.5" style="46" bestFit="1" customWidth="1"/>
    <col min="1529" max="1530" width="8.75" style="46" bestFit="1" customWidth="1"/>
    <col min="1531" max="1533" width="8.25" style="46" bestFit="1" customWidth="1"/>
    <col min="1534" max="1534" width="11.125" style="46" customWidth="1"/>
    <col min="1535" max="1535" width="8.75" style="46" bestFit="1" customWidth="1"/>
    <col min="1536" max="1536" width="8.125" style="46"/>
    <col min="1537" max="1537" width="8.25" style="46" bestFit="1" customWidth="1"/>
    <col min="1538" max="1538" width="3.625" style="46" bestFit="1" customWidth="1"/>
    <col min="1539" max="1776" width="8.125" style="46"/>
    <col min="1777" max="1777" width="13.75" style="46" customWidth="1"/>
    <col min="1778" max="1778" width="8.875" style="46" bestFit="1" customWidth="1"/>
    <col min="1779" max="1783" width="8.75" style="46" bestFit="1" customWidth="1"/>
    <col min="1784" max="1784" width="8.5" style="46" bestFit="1" customWidth="1"/>
    <col min="1785" max="1786" width="8.75" style="46" bestFit="1" customWidth="1"/>
    <col min="1787" max="1789" width="8.25" style="46" bestFit="1" customWidth="1"/>
    <col min="1790" max="1790" width="11.125" style="46" customWidth="1"/>
    <col min="1791" max="1791" width="8.75" style="46" bestFit="1" customWidth="1"/>
    <col min="1792" max="1792" width="8.125" style="46"/>
    <col min="1793" max="1793" width="8.25" style="46" bestFit="1" customWidth="1"/>
    <col min="1794" max="1794" width="3.625" style="46" bestFit="1" customWidth="1"/>
    <col min="1795" max="2032" width="8.125" style="46"/>
    <col min="2033" max="2033" width="13.75" style="46" customWidth="1"/>
    <col min="2034" max="2034" width="8.875" style="46" bestFit="1" customWidth="1"/>
    <col min="2035" max="2039" width="8.75" style="46" bestFit="1" customWidth="1"/>
    <col min="2040" max="2040" width="8.5" style="46" bestFit="1" customWidth="1"/>
    <col min="2041" max="2042" width="8.75" style="46" bestFit="1" customWidth="1"/>
    <col min="2043" max="2045" width="8.25" style="46" bestFit="1" customWidth="1"/>
    <col min="2046" max="2046" width="11.125" style="46" customWidth="1"/>
    <col min="2047" max="2047" width="8.75" style="46" bestFit="1" customWidth="1"/>
    <col min="2048" max="2048" width="8.125" style="46"/>
    <col min="2049" max="2049" width="8.25" style="46" bestFit="1" customWidth="1"/>
    <col min="2050" max="2050" width="3.625" style="46" bestFit="1" customWidth="1"/>
    <col min="2051" max="2288" width="8.125" style="46"/>
    <col min="2289" max="2289" width="13.75" style="46" customWidth="1"/>
    <col min="2290" max="2290" width="8.875" style="46" bestFit="1" customWidth="1"/>
    <col min="2291" max="2295" width="8.75" style="46" bestFit="1" customWidth="1"/>
    <col min="2296" max="2296" width="8.5" style="46" bestFit="1" customWidth="1"/>
    <col min="2297" max="2298" width="8.75" style="46" bestFit="1" customWidth="1"/>
    <col min="2299" max="2301" width="8.25" style="46" bestFit="1" customWidth="1"/>
    <col min="2302" max="2302" width="11.125" style="46" customWidth="1"/>
    <col min="2303" max="2303" width="8.75" style="46" bestFit="1" customWidth="1"/>
    <col min="2304" max="2304" width="8.125" style="46"/>
    <col min="2305" max="2305" width="8.25" style="46" bestFit="1" customWidth="1"/>
    <col min="2306" max="2306" width="3.625" style="46" bestFit="1" customWidth="1"/>
    <col min="2307" max="2544" width="8.125" style="46"/>
    <col min="2545" max="2545" width="13.75" style="46" customWidth="1"/>
    <col min="2546" max="2546" width="8.875" style="46" bestFit="1" customWidth="1"/>
    <col min="2547" max="2551" width="8.75" style="46" bestFit="1" customWidth="1"/>
    <col min="2552" max="2552" width="8.5" style="46" bestFit="1" customWidth="1"/>
    <col min="2553" max="2554" width="8.75" style="46" bestFit="1" customWidth="1"/>
    <col min="2555" max="2557" width="8.25" style="46" bestFit="1" customWidth="1"/>
    <col min="2558" max="2558" width="11.125" style="46" customWidth="1"/>
    <col min="2559" max="2559" width="8.75" style="46" bestFit="1" customWidth="1"/>
    <col min="2560" max="2560" width="8.125" style="46"/>
    <col min="2561" max="2561" width="8.25" style="46" bestFit="1" customWidth="1"/>
    <col min="2562" max="2562" width="3.625" style="46" bestFit="1" customWidth="1"/>
    <col min="2563" max="2800" width="8.125" style="46"/>
    <col min="2801" max="2801" width="13.75" style="46" customWidth="1"/>
    <col min="2802" max="2802" width="8.875" style="46" bestFit="1" customWidth="1"/>
    <col min="2803" max="2807" width="8.75" style="46" bestFit="1" customWidth="1"/>
    <col min="2808" max="2808" width="8.5" style="46" bestFit="1" customWidth="1"/>
    <col min="2809" max="2810" width="8.75" style="46" bestFit="1" customWidth="1"/>
    <col min="2811" max="2813" width="8.25" style="46" bestFit="1" customWidth="1"/>
    <col min="2814" max="2814" width="11.125" style="46" customWidth="1"/>
    <col min="2815" max="2815" width="8.75" style="46" bestFit="1" customWidth="1"/>
    <col min="2816" max="2816" width="8.125" style="46"/>
    <col min="2817" max="2817" width="8.25" style="46" bestFit="1" customWidth="1"/>
    <col min="2818" max="2818" width="3.625" style="46" bestFit="1" customWidth="1"/>
    <col min="2819" max="3056" width="8.125" style="46"/>
    <col min="3057" max="3057" width="13.75" style="46" customWidth="1"/>
    <col min="3058" max="3058" width="8.875" style="46" bestFit="1" customWidth="1"/>
    <col min="3059" max="3063" width="8.75" style="46" bestFit="1" customWidth="1"/>
    <col min="3064" max="3064" width="8.5" style="46" bestFit="1" customWidth="1"/>
    <col min="3065" max="3066" width="8.75" style="46" bestFit="1" customWidth="1"/>
    <col min="3067" max="3069" width="8.25" style="46" bestFit="1" customWidth="1"/>
    <col min="3070" max="3070" width="11.125" style="46" customWidth="1"/>
    <col min="3071" max="3071" width="8.75" style="46" bestFit="1" customWidth="1"/>
    <col min="3072" max="3072" width="8.125" style="46"/>
    <col min="3073" max="3073" width="8.25" style="46" bestFit="1" customWidth="1"/>
    <col min="3074" max="3074" width="3.625" style="46" bestFit="1" customWidth="1"/>
    <col min="3075" max="3312" width="8.125" style="46"/>
    <col min="3313" max="3313" width="13.75" style="46" customWidth="1"/>
    <col min="3314" max="3314" width="8.875" style="46" bestFit="1" customWidth="1"/>
    <col min="3315" max="3319" width="8.75" style="46" bestFit="1" customWidth="1"/>
    <col min="3320" max="3320" width="8.5" style="46" bestFit="1" customWidth="1"/>
    <col min="3321" max="3322" width="8.75" style="46" bestFit="1" customWidth="1"/>
    <col min="3323" max="3325" width="8.25" style="46" bestFit="1" customWidth="1"/>
    <col min="3326" max="3326" width="11.125" style="46" customWidth="1"/>
    <col min="3327" max="3327" width="8.75" style="46" bestFit="1" customWidth="1"/>
    <col min="3328" max="3328" width="8.125" style="46"/>
    <col min="3329" max="3329" width="8.25" style="46" bestFit="1" customWidth="1"/>
    <col min="3330" max="3330" width="3.625" style="46" bestFit="1" customWidth="1"/>
    <col min="3331" max="3568" width="8.125" style="46"/>
    <col min="3569" max="3569" width="13.75" style="46" customWidth="1"/>
    <col min="3570" max="3570" width="8.875" style="46" bestFit="1" customWidth="1"/>
    <col min="3571" max="3575" width="8.75" style="46" bestFit="1" customWidth="1"/>
    <col min="3576" max="3576" width="8.5" style="46" bestFit="1" customWidth="1"/>
    <col min="3577" max="3578" width="8.75" style="46" bestFit="1" customWidth="1"/>
    <col min="3579" max="3581" width="8.25" style="46" bestFit="1" customWidth="1"/>
    <col min="3582" max="3582" width="11.125" style="46" customWidth="1"/>
    <col min="3583" max="3583" width="8.75" style="46" bestFit="1" customWidth="1"/>
    <col min="3584" max="3584" width="8.125" style="46"/>
    <col min="3585" max="3585" width="8.25" style="46" bestFit="1" customWidth="1"/>
    <col min="3586" max="3586" width="3.625" style="46" bestFit="1" customWidth="1"/>
    <col min="3587" max="3824" width="8.125" style="46"/>
    <col min="3825" max="3825" width="13.75" style="46" customWidth="1"/>
    <col min="3826" max="3826" width="8.875" style="46" bestFit="1" customWidth="1"/>
    <col min="3827" max="3831" width="8.75" style="46" bestFit="1" customWidth="1"/>
    <col min="3832" max="3832" width="8.5" style="46" bestFit="1" customWidth="1"/>
    <col min="3833" max="3834" width="8.75" style="46" bestFit="1" customWidth="1"/>
    <col min="3835" max="3837" width="8.25" style="46" bestFit="1" customWidth="1"/>
    <col min="3838" max="3838" width="11.125" style="46" customWidth="1"/>
    <col min="3839" max="3839" width="8.75" style="46" bestFit="1" customWidth="1"/>
    <col min="3840" max="3840" width="8.125" style="46"/>
    <col min="3841" max="3841" width="8.25" style="46" bestFit="1" customWidth="1"/>
    <col min="3842" max="3842" width="3.625" style="46" bestFit="1" customWidth="1"/>
    <col min="3843" max="4080" width="8.125" style="46"/>
    <col min="4081" max="4081" width="13.75" style="46" customWidth="1"/>
    <col min="4082" max="4082" width="8.875" style="46" bestFit="1" customWidth="1"/>
    <col min="4083" max="4087" width="8.75" style="46" bestFit="1" customWidth="1"/>
    <col min="4088" max="4088" width="8.5" style="46" bestFit="1" customWidth="1"/>
    <col min="4089" max="4090" width="8.75" style="46" bestFit="1" customWidth="1"/>
    <col min="4091" max="4093" width="8.25" style="46" bestFit="1" customWidth="1"/>
    <col min="4094" max="4094" width="11.125" style="46" customWidth="1"/>
    <col min="4095" max="4095" width="8.75" style="46" bestFit="1" customWidth="1"/>
    <col min="4096" max="4096" width="8.125" style="46"/>
    <col min="4097" max="4097" width="8.25" style="46" bestFit="1" customWidth="1"/>
    <col min="4098" max="4098" width="3.625" style="46" bestFit="1" customWidth="1"/>
    <col min="4099" max="4336" width="8.125" style="46"/>
    <col min="4337" max="4337" width="13.75" style="46" customWidth="1"/>
    <col min="4338" max="4338" width="8.875" style="46" bestFit="1" customWidth="1"/>
    <col min="4339" max="4343" width="8.75" style="46" bestFit="1" customWidth="1"/>
    <col min="4344" max="4344" width="8.5" style="46" bestFit="1" customWidth="1"/>
    <col min="4345" max="4346" width="8.75" style="46" bestFit="1" customWidth="1"/>
    <col min="4347" max="4349" width="8.25" style="46" bestFit="1" customWidth="1"/>
    <col min="4350" max="4350" width="11.125" style="46" customWidth="1"/>
    <col min="4351" max="4351" width="8.75" style="46" bestFit="1" customWidth="1"/>
    <col min="4352" max="4352" width="8.125" style="46"/>
    <col min="4353" max="4353" width="8.25" style="46" bestFit="1" customWidth="1"/>
    <col min="4354" max="4354" width="3.625" style="46" bestFit="1" customWidth="1"/>
    <col min="4355" max="4592" width="8.125" style="46"/>
    <col min="4593" max="4593" width="13.75" style="46" customWidth="1"/>
    <col min="4594" max="4594" width="8.875" style="46" bestFit="1" customWidth="1"/>
    <col min="4595" max="4599" width="8.75" style="46" bestFit="1" customWidth="1"/>
    <col min="4600" max="4600" width="8.5" style="46" bestFit="1" customWidth="1"/>
    <col min="4601" max="4602" width="8.75" style="46" bestFit="1" customWidth="1"/>
    <col min="4603" max="4605" width="8.25" style="46" bestFit="1" customWidth="1"/>
    <col min="4606" max="4606" width="11.125" style="46" customWidth="1"/>
    <col min="4607" max="4607" width="8.75" style="46" bestFit="1" customWidth="1"/>
    <col min="4608" max="4608" width="8.125" style="46"/>
    <col min="4609" max="4609" width="8.25" style="46" bestFit="1" customWidth="1"/>
    <col min="4610" max="4610" width="3.625" style="46" bestFit="1" customWidth="1"/>
    <col min="4611" max="4848" width="8.125" style="46"/>
    <col min="4849" max="4849" width="13.75" style="46" customWidth="1"/>
    <col min="4850" max="4850" width="8.875" style="46" bestFit="1" customWidth="1"/>
    <col min="4851" max="4855" width="8.75" style="46" bestFit="1" customWidth="1"/>
    <col min="4856" max="4856" width="8.5" style="46" bestFit="1" customWidth="1"/>
    <col min="4857" max="4858" width="8.75" style="46" bestFit="1" customWidth="1"/>
    <col min="4859" max="4861" width="8.25" style="46" bestFit="1" customWidth="1"/>
    <col min="4862" max="4862" width="11.125" style="46" customWidth="1"/>
    <col min="4863" max="4863" width="8.75" style="46" bestFit="1" customWidth="1"/>
    <col min="4864" max="4864" width="8.125" style="46"/>
    <col min="4865" max="4865" width="8.25" style="46" bestFit="1" customWidth="1"/>
    <col min="4866" max="4866" width="3.625" style="46" bestFit="1" customWidth="1"/>
    <col min="4867" max="5104" width="8.125" style="46"/>
    <col min="5105" max="5105" width="13.75" style="46" customWidth="1"/>
    <col min="5106" max="5106" width="8.875" style="46" bestFit="1" customWidth="1"/>
    <col min="5107" max="5111" width="8.75" style="46" bestFit="1" customWidth="1"/>
    <col min="5112" max="5112" width="8.5" style="46" bestFit="1" customWidth="1"/>
    <col min="5113" max="5114" width="8.75" style="46" bestFit="1" customWidth="1"/>
    <col min="5115" max="5117" width="8.25" style="46" bestFit="1" customWidth="1"/>
    <col min="5118" max="5118" width="11.125" style="46" customWidth="1"/>
    <col min="5119" max="5119" width="8.75" style="46" bestFit="1" customWidth="1"/>
    <col min="5120" max="5120" width="8.125" style="46"/>
    <col min="5121" max="5121" width="8.25" style="46" bestFit="1" customWidth="1"/>
    <col min="5122" max="5122" width="3.625" style="46" bestFit="1" customWidth="1"/>
    <col min="5123" max="5360" width="8.125" style="46"/>
    <col min="5361" max="5361" width="13.75" style="46" customWidth="1"/>
    <col min="5362" max="5362" width="8.875" style="46" bestFit="1" customWidth="1"/>
    <col min="5363" max="5367" width="8.75" style="46" bestFit="1" customWidth="1"/>
    <col min="5368" max="5368" width="8.5" style="46" bestFit="1" customWidth="1"/>
    <col min="5369" max="5370" width="8.75" style="46" bestFit="1" customWidth="1"/>
    <col min="5371" max="5373" width="8.25" style="46" bestFit="1" customWidth="1"/>
    <col min="5374" max="5374" width="11.125" style="46" customWidth="1"/>
    <col min="5375" max="5375" width="8.75" style="46" bestFit="1" customWidth="1"/>
    <col min="5376" max="5376" width="8.125" style="46"/>
    <col min="5377" max="5377" width="8.25" style="46" bestFit="1" customWidth="1"/>
    <col min="5378" max="5378" width="3.625" style="46" bestFit="1" customWidth="1"/>
    <col min="5379" max="5616" width="8.125" style="46"/>
    <col min="5617" max="5617" width="13.75" style="46" customWidth="1"/>
    <col min="5618" max="5618" width="8.875" style="46" bestFit="1" customWidth="1"/>
    <col min="5619" max="5623" width="8.75" style="46" bestFit="1" customWidth="1"/>
    <col min="5624" max="5624" width="8.5" style="46" bestFit="1" customWidth="1"/>
    <col min="5625" max="5626" width="8.75" style="46" bestFit="1" customWidth="1"/>
    <col min="5627" max="5629" width="8.25" style="46" bestFit="1" customWidth="1"/>
    <col min="5630" max="5630" width="11.125" style="46" customWidth="1"/>
    <col min="5631" max="5631" width="8.75" style="46" bestFit="1" customWidth="1"/>
    <col min="5632" max="5632" width="8.125" style="46"/>
    <col min="5633" max="5633" width="8.25" style="46" bestFit="1" customWidth="1"/>
    <col min="5634" max="5634" width="3.625" style="46" bestFit="1" customWidth="1"/>
    <col min="5635" max="5872" width="8.125" style="46"/>
    <col min="5873" max="5873" width="13.75" style="46" customWidth="1"/>
    <col min="5874" max="5874" width="8.875" style="46" bestFit="1" customWidth="1"/>
    <col min="5875" max="5879" width="8.75" style="46" bestFit="1" customWidth="1"/>
    <col min="5880" max="5880" width="8.5" style="46" bestFit="1" customWidth="1"/>
    <col min="5881" max="5882" width="8.75" style="46" bestFit="1" customWidth="1"/>
    <col min="5883" max="5885" width="8.25" style="46" bestFit="1" customWidth="1"/>
    <col min="5886" max="5886" width="11.125" style="46" customWidth="1"/>
    <col min="5887" max="5887" width="8.75" style="46" bestFit="1" customWidth="1"/>
    <col min="5888" max="5888" width="8.125" style="46"/>
    <col min="5889" max="5889" width="8.25" style="46" bestFit="1" customWidth="1"/>
    <col min="5890" max="5890" width="3.625" style="46" bestFit="1" customWidth="1"/>
    <col min="5891" max="6128" width="8.125" style="46"/>
    <col min="6129" max="6129" width="13.75" style="46" customWidth="1"/>
    <col min="6130" max="6130" width="8.875" style="46" bestFit="1" customWidth="1"/>
    <col min="6131" max="6135" width="8.75" style="46" bestFit="1" customWidth="1"/>
    <col min="6136" max="6136" width="8.5" style="46" bestFit="1" customWidth="1"/>
    <col min="6137" max="6138" width="8.75" style="46" bestFit="1" customWidth="1"/>
    <col min="6139" max="6141" width="8.25" style="46" bestFit="1" customWidth="1"/>
    <col min="6142" max="6142" width="11.125" style="46" customWidth="1"/>
    <col min="6143" max="6143" width="8.75" style="46" bestFit="1" customWidth="1"/>
    <col min="6144" max="6144" width="8.125" style="46"/>
    <col min="6145" max="6145" width="8.25" style="46" bestFit="1" customWidth="1"/>
    <col min="6146" max="6146" width="3.625" style="46" bestFit="1" customWidth="1"/>
    <col min="6147" max="6384" width="8.125" style="46"/>
    <col min="6385" max="6385" width="13.75" style="46" customWidth="1"/>
    <col min="6386" max="6386" width="8.875" style="46" bestFit="1" customWidth="1"/>
    <col min="6387" max="6391" width="8.75" style="46" bestFit="1" customWidth="1"/>
    <col min="6392" max="6392" width="8.5" style="46" bestFit="1" customWidth="1"/>
    <col min="6393" max="6394" width="8.75" style="46" bestFit="1" customWidth="1"/>
    <col min="6395" max="6397" width="8.25" style="46" bestFit="1" customWidth="1"/>
    <col min="6398" max="6398" width="11.125" style="46" customWidth="1"/>
    <col min="6399" max="6399" width="8.75" style="46" bestFit="1" customWidth="1"/>
    <col min="6400" max="6400" width="8.125" style="46"/>
    <col min="6401" max="6401" width="8.25" style="46" bestFit="1" customWidth="1"/>
    <col min="6402" max="6402" width="3.625" style="46" bestFit="1" customWidth="1"/>
    <col min="6403" max="6640" width="8.125" style="46"/>
    <col min="6641" max="6641" width="13.75" style="46" customWidth="1"/>
    <col min="6642" max="6642" width="8.875" style="46" bestFit="1" customWidth="1"/>
    <col min="6643" max="6647" width="8.75" style="46" bestFit="1" customWidth="1"/>
    <col min="6648" max="6648" width="8.5" style="46" bestFit="1" customWidth="1"/>
    <col min="6649" max="6650" width="8.75" style="46" bestFit="1" customWidth="1"/>
    <col min="6651" max="6653" width="8.25" style="46" bestFit="1" customWidth="1"/>
    <col min="6654" max="6654" width="11.125" style="46" customWidth="1"/>
    <col min="6655" max="6655" width="8.75" style="46" bestFit="1" customWidth="1"/>
    <col min="6656" max="6656" width="8.125" style="46"/>
    <col min="6657" max="6657" width="8.25" style="46" bestFit="1" customWidth="1"/>
    <col min="6658" max="6658" width="3.625" style="46" bestFit="1" customWidth="1"/>
    <col min="6659" max="6896" width="8.125" style="46"/>
    <col min="6897" max="6897" width="13.75" style="46" customWidth="1"/>
    <col min="6898" max="6898" width="8.875" style="46" bestFit="1" customWidth="1"/>
    <col min="6899" max="6903" width="8.75" style="46" bestFit="1" customWidth="1"/>
    <col min="6904" max="6904" width="8.5" style="46" bestFit="1" customWidth="1"/>
    <col min="6905" max="6906" width="8.75" style="46" bestFit="1" customWidth="1"/>
    <col min="6907" max="6909" width="8.25" style="46" bestFit="1" customWidth="1"/>
    <col min="6910" max="6910" width="11.125" style="46" customWidth="1"/>
    <col min="6911" max="6911" width="8.75" style="46" bestFit="1" customWidth="1"/>
    <col min="6912" max="6912" width="8.125" style="46"/>
    <col min="6913" max="6913" width="8.25" style="46" bestFit="1" customWidth="1"/>
    <col min="6914" max="6914" width="3.625" style="46" bestFit="1" customWidth="1"/>
    <col min="6915" max="7152" width="8.125" style="46"/>
    <col min="7153" max="7153" width="13.75" style="46" customWidth="1"/>
    <col min="7154" max="7154" width="8.875" style="46" bestFit="1" customWidth="1"/>
    <col min="7155" max="7159" width="8.75" style="46" bestFit="1" customWidth="1"/>
    <col min="7160" max="7160" width="8.5" style="46" bestFit="1" customWidth="1"/>
    <col min="7161" max="7162" width="8.75" style="46" bestFit="1" customWidth="1"/>
    <col min="7163" max="7165" width="8.25" style="46" bestFit="1" customWidth="1"/>
    <col min="7166" max="7166" width="11.125" style="46" customWidth="1"/>
    <col min="7167" max="7167" width="8.75" style="46" bestFit="1" customWidth="1"/>
    <col min="7168" max="7168" width="8.125" style="46"/>
    <col min="7169" max="7169" width="8.25" style="46" bestFit="1" customWidth="1"/>
    <col min="7170" max="7170" width="3.625" style="46" bestFit="1" customWidth="1"/>
    <col min="7171" max="7408" width="8.125" style="46"/>
    <col min="7409" max="7409" width="13.75" style="46" customWidth="1"/>
    <col min="7410" max="7410" width="8.875" style="46" bestFit="1" customWidth="1"/>
    <col min="7411" max="7415" width="8.75" style="46" bestFit="1" customWidth="1"/>
    <col min="7416" max="7416" width="8.5" style="46" bestFit="1" customWidth="1"/>
    <col min="7417" max="7418" width="8.75" style="46" bestFit="1" customWidth="1"/>
    <col min="7419" max="7421" width="8.25" style="46" bestFit="1" customWidth="1"/>
    <col min="7422" max="7422" width="11.125" style="46" customWidth="1"/>
    <col min="7423" max="7423" width="8.75" style="46" bestFit="1" customWidth="1"/>
    <col min="7424" max="7424" width="8.125" style="46"/>
    <col min="7425" max="7425" width="8.25" style="46" bestFit="1" customWidth="1"/>
    <col min="7426" max="7426" width="3.625" style="46" bestFit="1" customWidth="1"/>
    <col min="7427" max="7664" width="8.125" style="46"/>
    <col min="7665" max="7665" width="13.75" style="46" customWidth="1"/>
    <col min="7666" max="7666" width="8.875" style="46" bestFit="1" customWidth="1"/>
    <col min="7667" max="7671" width="8.75" style="46" bestFit="1" customWidth="1"/>
    <col min="7672" max="7672" width="8.5" style="46" bestFit="1" customWidth="1"/>
    <col min="7673" max="7674" width="8.75" style="46" bestFit="1" customWidth="1"/>
    <col min="7675" max="7677" width="8.25" style="46" bestFit="1" customWidth="1"/>
    <col min="7678" max="7678" width="11.125" style="46" customWidth="1"/>
    <col min="7679" max="7679" width="8.75" style="46" bestFit="1" customWidth="1"/>
    <col min="7680" max="7680" width="8.125" style="46"/>
    <col min="7681" max="7681" width="8.25" style="46" bestFit="1" customWidth="1"/>
    <col min="7682" max="7682" width="3.625" style="46" bestFit="1" customWidth="1"/>
    <col min="7683" max="7920" width="8.125" style="46"/>
    <col min="7921" max="7921" width="13.75" style="46" customWidth="1"/>
    <col min="7922" max="7922" width="8.875" style="46" bestFit="1" customWidth="1"/>
    <col min="7923" max="7927" width="8.75" style="46" bestFit="1" customWidth="1"/>
    <col min="7928" max="7928" width="8.5" style="46" bestFit="1" customWidth="1"/>
    <col min="7929" max="7930" width="8.75" style="46" bestFit="1" customWidth="1"/>
    <col min="7931" max="7933" width="8.25" style="46" bestFit="1" customWidth="1"/>
    <col min="7934" max="7934" width="11.125" style="46" customWidth="1"/>
    <col min="7935" max="7935" width="8.75" style="46" bestFit="1" customWidth="1"/>
    <col min="7936" max="7936" width="8.125" style="46"/>
    <col min="7937" max="7937" width="8.25" style="46" bestFit="1" customWidth="1"/>
    <col min="7938" max="7938" width="3.625" style="46" bestFit="1" customWidth="1"/>
    <col min="7939" max="8176" width="8.125" style="46"/>
    <col min="8177" max="8177" width="13.75" style="46" customWidth="1"/>
    <col min="8178" max="8178" width="8.875" style="46" bestFit="1" customWidth="1"/>
    <col min="8179" max="8183" width="8.75" style="46" bestFit="1" customWidth="1"/>
    <col min="8184" max="8184" width="8.5" style="46" bestFit="1" customWidth="1"/>
    <col min="8185" max="8186" width="8.75" style="46" bestFit="1" customWidth="1"/>
    <col min="8187" max="8189" width="8.25" style="46" bestFit="1" customWidth="1"/>
    <col min="8190" max="8190" width="11.125" style="46" customWidth="1"/>
    <col min="8191" max="8191" width="8.75" style="46" bestFit="1" customWidth="1"/>
    <col min="8192" max="8192" width="8.125" style="46"/>
    <col min="8193" max="8193" width="8.25" style="46" bestFit="1" customWidth="1"/>
    <col min="8194" max="8194" width="3.625" style="46" bestFit="1" customWidth="1"/>
    <col min="8195" max="8432" width="8.125" style="46"/>
    <col min="8433" max="8433" width="13.75" style="46" customWidth="1"/>
    <col min="8434" max="8434" width="8.875" style="46" bestFit="1" customWidth="1"/>
    <col min="8435" max="8439" width="8.75" style="46" bestFit="1" customWidth="1"/>
    <col min="8440" max="8440" width="8.5" style="46" bestFit="1" customWidth="1"/>
    <col min="8441" max="8442" width="8.75" style="46" bestFit="1" customWidth="1"/>
    <col min="8443" max="8445" width="8.25" style="46" bestFit="1" customWidth="1"/>
    <col min="8446" max="8446" width="11.125" style="46" customWidth="1"/>
    <col min="8447" max="8447" width="8.75" style="46" bestFit="1" customWidth="1"/>
    <col min="8448" max="8448" width="8.125" style="46"/>
    <col min="8449" max="8449" width="8.25" style="46" bestFit="1" customWidth="1"/>
    <col min="8450" max="8450" width="3.625" style="46" bestFit="1" customWidth="1"/>
    <col min="8451" max="8688" width="8.125" style="46"/>
    <col min="8689" max="8689" width="13.75" style="46" customWidth="1"/>
    <col min="8690" max="8690" width="8.875" style="46" bestFit="1" customWidth="1"/>
    <col min="8691" max="8695" width="8.75" style="46" bestFit="1" customWidth="1"/>
    <col min="8696" max="8696" width="8.5" style="46" bestFit="1" customWidth="1"/>
    <col min="8697" max="8698" width="8.75" style="46" bestFit="1" customWidth="1"/>
    <col min="8699" max="8701" width="8.25" style="46" bestFit="1" customWidth="1"/>
    <col min="8702" max="8702" width="11.125" style="46" customWidth="1"/>
    <col min="8703" max="8703" width="8.75" style="46" bestFit="1" customWidth="1"/>
    <col min="8704" max="8704" width="8.125" style="46"/>
    <col min="8705" max="8705" width="8.25" style="46" bestFit="1" customWidth="1"/>
    <col min="8706" max="8706" width="3.625" style="46" bestFit="1" customWidth="1"/>
    <col min="8707" max="8944" width="8.125" style="46"/>
    <col min="8945" max="8945" width="13.75" style="46" customWidth="1"/>
    <col min="8946" max="8946" width="8.875" style="46" bestFit="1" customWidth="1"/>
    <col min="8947" max="8951" width="8.75" style="46" bestFit="1" customWidth="1"/>
    <col min="8952" max="8952" width="8.5" style="46" bestFit="1" customWidth="1"/>
    <col min="8953" max="8954" width="8.75" style="46" bestFit="1" customWidth="1"/>
    <col min="8955" max="8957" width="8.25" style="46" bestFit="1" customWidth="1"/>
    <col min="8958" max="8958" width="11.125" style="46" customWidth="1"/>
    <col min="8959" max="8959" width="8.75" style="46" bestFit="1" customWidth="1"/>
    <col min="8960" max="8960" width="8.125" style="46"/>
    <col min="8961" max="8961" width="8.25" style="46" bestFit="1" customWidth="1"/>
    <col min="8962" max="8962" width="3.625" style="46" bestFit="1" customWidth="1"/>
    <col min="8963" max="9200" width="8.125" style="46"/>
    <col min="9201" max="9201" width="13.75" style="46" customWidth="1"/>
    <col min="9202" max="9202" width="8.875" style="46" bestFit="1" customWidth="1"/>
    <col min="9203" max="9207" width="8.75" style="46" bestFit="1" customWidth="1"/>
    <col min="9208" max="9208" width="8.5" style="46" bestFit="1" customWidth="1"/>
    <col min="9209" max="9210" width="8.75" style="46" bestFit="1" customWidth="1"/>
    <col min="9211" max="9213" width="8.25" style="46" bestFit="1" customWidth="1"/>
    <col min="9214" max="9214" width="11.125" style="46" customWidth="1"/>
    <col min="9215" max="9215" width="8.75" style="46" bestFit="1" customWidth="1"/>
    <col min="9216" max="9216" width="8.125" style="46"/>
    <col min="9217" max="9217" width="8.25" style="46" bestFit="1" customWidth="1"/>
    <col min="9218" max="9218" width="3.625" style="46" bestFit="1" customWidth="1"/>
    <col min="9219" max="9456" width="8.125" style="46"/>
    <col min="9457" max="9457" width="13.75" style="46" customWidth="1"/>
    <col min="9458" max="9458" width="8.875" style="46" bestFit="1" customWidth="1"/>
    <col min="9459" max="9463" width="8.75" style="46" bestFit="1" customWidth="1"/>
    <col min="9464" max="9464" width="8.5" style="46" bestFit="1" customWidth="1"/>
    <col min="9465" max="9466" width="8.75" style="46" bestFit="1" customWidth="1"/>
    <col min="9467" max="9469" width="8.25" style="46" bestFit="1" customWidth="1"/>
    <col min="9470" max="9470" width="11.125" style="46" customWidth="1"/>
    <col min="9471" max="9471" width="8.75" style="46" bestFit="1" customWidth="1"/>
    <col min="9472" max="9472" width="8.125" style="46"/>
    <col min="9473" max="9473" width="8.25" style="46" bestFit="1" customWidth="1"/>
    <col min="9474" max="9474" width="3.625" style="46" bestFit="1" customWidth="1"/>
    <col min="9475" max="9712" width="8.125" style="46"/>
    <col min="9713" max="9713" width="13.75" style="46" customWidth="1"/>
    <col min="9714" max="9714" width="8.875" style="46" bestFit="1" customWidth="1"/>
    <col min="9715" max="9719" width="8.75" style="46" bestFit="1" customWidth="1"/>
    <col min="9720" max="9720" width="8.5" style="46" bestFit="1" customWidth="1"/>
    <col min="9721" max="9722" width="8.75" style="46" bestFit="1" customWidth="1"/>
    <col min="9723" max="9725" width="8.25" style="46" bestFit="1" customWidth="1"/>
    <col min="9726" max="9726" width="11.125" style="46" customWidth="1"/>
    <col min="9727" max="9727" width="8.75" style="46" bestFit="1" customWidth="1"/>
    <col min="9728" max="9728" width="8.125" style="46"/>
    <col min="9729" max="9729" width="8.25" style="46" bestFit="1" customWidth="1"/>
    <col min="9730" max="9730" width="3.625" style="46" bestFit="1" customWidth="1"/>
    <col min="9731" max="9968" width="8.125" style="46"/>
    <col min="9969" max="9969" width="13.75" style="46" customWidth="1"/>
    <col min="9970" max="9970" width="8.875" style="46" bestFit="1" customWidth="1"/>
    <col min="9971" max="9975" width="8.75" style="46" bestFit="1" customWidth="1"/>
    <col min="9976" max="9976" width="8.5" style="46" bestFit="1" customWidth="1"/>
    <col min="9977" max="9978" width="8.75" style="46" bestFit="1" customWidth="1"/>
    <col min="9979" max="9981" width="8.25" style="46" bestFit="1" customWidth="1"/>
    <col min="9982" max="9982" width="11.125" style="46" customWidth="1"/>
    <col min="9983" max="9983" width="8.75" style="46" bestFit="1" customWidth="1"/>
    <col min="9984" max="9984" width="8.125" style="46"/>
    <col min="9985" max="9985" width="8.25" style="46" bestFit="1" customWidth="1"/>
    <col min="9986" max="9986" width="3.625" style="46" bestFit="1" customWidth="1"/>
    <col min="9987" max="10224" width="8.125" style="46"/>
    <col min="10225" max="10225" width="13.75" style="46" customWidth="1"/>
    <col min="10226" max="10226" width="8.875" style="46" bestFit="1" customWidth="1"/>
    <col min="10227" max="10231" width="8.75" style="46" bestFit="1" customWidth="1"/>
    <col min="10232" max="10232" width="8.5" style="46" bestFit="1" customWidth="1"/>
    <col min="10233" max="10234" width="8.75" style="46" bestFit="1" customWidth="1"/>
    <col min="10235" max="10237" width="8.25" style="46" bestFit="1" customWidth="1"/>
    <col min="10238" max="10238" width="11.125" style="46" customWidth="1"/>
    <col min="10239" max="10239" width="8.75" style="46" bestFit="1" customWidth="1"/>
    <col min="10240" max="10240" width="8.125" style="46"/>
    <col min="10241" max="10241" width="8.25" style="46" bestFit="1" customWidth="1"/>
    <col min="10242" max="10242" width="3.625" style="46" bestFit="1" customWidth="1"/>
    <col min="10243" max="10480" width="8.125" style="46"/>
    <col min="10481" max="10481" width="13.75" style="46" customWidth="1"/>
    <col min="10482" max="10482" width="8.875" style="46" bestFit="1" customWidth="1"/>
    <col min="10483" max="10487" width="8.75" style="46" bestFit="1" customWidth="1"/>
    <col min="10488" max="10488" width="8.5" style="46" bestFit="1" customWidth="1"/>
    <col min="10489" max="10490" width="8.75" style="46" bestFit="1" customWidth="1"/>
    <col min="10491" max="10493" width="8.25" style="46" bestFit="1" customWidth="1"/>
    <col min="10494" max="10494" width="11.125" style="46" customWidth="1"/>
    <col min="10495" max="10495" width="8.75" style="46" bestFit="1" customWidth="1"/>
    <col min="10496" max="10496" width="8.125" style="46"/>
    <col min="10497" max="10497" width="8.25" style="46" bestFit="1" customWidth="1"/>
    <col min="10498" max="10498" width="3.625" style="46" bestFit="1" customWidth="1"/>
    <col min="10499" max="10736" width="8.125" style="46"/>
    <col min="10737" max="10737" width="13.75" style="46" customWidth="1"/>
    <col min="10738" max="10738" width="8.875" style="46" bestFit="1" customWidth="1"/>
    <col min="10739" max="10743" width="8.75" style="46" bestFit="1" customWidth="1"/>
    <col min="10744" max="10744" width="8.5" style="46" bestFit="1" customWidth="1"/>
    <col min="10745" max="10746" width="8.75" style="46" bestFit="1" customWidth="1"/>
    <col min="10747" max="10749" width="8.25" style="46" bestFit="1" customWidth="1"/>
    <col min="10750" max="10750" width="11.125" style="46" customWidth="1"/>
    <col min="10751" max="10751" width="8.75" style="46" bestFit="1" customWidth="1"/>
    <col min="10752" max="10752" width="8.125" style="46"/>
    <col min="10753" max="10753" width="8.25" style="46" bestFit="1" customWidth="1"/>
    <col min="10754" max="10754" width="3.625" style="46" bestFit="1" customWidth="1"/>
    <col min="10755" max="10992" width="8.125" style="46"/>
    <col min="10993" max="10993" width="13.75" style="46" customWidth="1"/>
    <col min="10994" max="10994" width="8.875" style="46" bestFit="1" customWidth="1"/>
    <col min="10995" max="10999" width="8.75" style="46" bestFit="1" customWidth="1"/>
    <col min="11000" max="11000" width="8.5" style="46" bestFit="1" customWidth="1"/>
    <col min="11001" max="11002" width="8.75" style="46" bestFit="1" customWidth="1"/>
    <col min="11003" max="11005" width="8.25" style="46" bestFit="1" customWidth="1"/>
    <col min="11006" max="11006" width="11.125" style="46" customWidth="1"/>
    <col min="11007" max="11007" width="8.75" style="46" bestFit="1" customWidth="1"/>
    <col min="11008" max="11008" width="8.125" style="46"/>
    <col min="11009" max="11009" width="8.25" style="46" bestFit="1" customWidth="1"/>
    <col min="11010" max="11010" width="3.625" style="46" bestFit="1" customWidth="1"/>
    <col min="11011" max="11248" width="8.125" style="46"/>
    <col min="11249" max="11249" width="13.75" style="46" customWidth="1"/>
    <col min="11250" max="11250" width="8.875" style="46" bestFit="1" customWidth="1"/>
    <col min="11251" max="11255" width="8.75" style="46" bestFit="1" customWidth="1"/>
    <col min="11256" max="11256" width="8.5" style="46" bestFit="1" customWidth="1"/>
    <col min="11257" max="11258" width="8.75" style="46" bestFit="1" customWidth="1"/>
    <col min="11259" max="11261" width="8.25" style="46" bestFit="1" customWidth="1"/>
    <col min="11262" max="11262" width="11.125" style="46" customWidth="1"/>
    <col min="11263" max="11263" width="8.75" style="46" bestFit="1" customWidth="1"/>
    <col min="11264" max="11264" width="8.125" style="46"/>
    <col min="11265" max="11265" width="8.25" style="46" bestFit="1" customWidth="1"/>
    <col min="11266" max="11266" width="3.625" style="46" bestFit="1" customWidth="1"/>
    <col min="11267" max="11504" width="8.125" style="46"/>
    <col min="11505" max="11505" width="13.75" style="46" customWidth="1"/>
    <col min="11506" max="11506" width="8.875" style="46" bestFit="1" customWidth="1"/>
    <col min="11507" max="11511" width="8.75" style="46" bestFit="1" customWidth="1"/>
    <col min="11512" max="11512" width="8.5" style="46" bestFit="1" customWidth="1"/>
    <col min="11513" max="11514" width="8.75" style="46" bestFit="1" customWidth="1"/>
    <col min="11515" max="11517" width="8.25" style="46" bestFit="1" customWidth="1"/>
    <col min="11518" max="11518" width="11.125" style="46" customWidth="1"/>
    <col min="11519" max="11519" width="8.75" style="46" bestFit="1" customWidth="1"/>
    <col min="11520" max="11520" width="8.125" style="46"/>
    <col min="11521" max="11521" width="8.25" style="46" bestFit="1" customWidth="1"/>
    <col min="11522" max="11522" width="3.625" style="46" bestFit="1" customWidth="1"/>
    <col min="11523" max="11760" width="8.125" style="46"/>
    <col min="11761" max="11761" width="13.75" style="46" customWidth="1"/>
    <col min="11762" max="11762" width="8.875" style="46" bestFit="1" customWidth="1"/>
    <col min="11763" max="11767" width="8.75" style="46" bestFit="1" customWidth="1"/>
    <col min="11768" max="11768" width="8.5" style="46" bestFit="1" customWidth="1"/>
    <col min="11769" max="11770" width="8.75" style="46" bestFit="1" customWidth="1"/>
    <col min="11771" max="11773" width="8.25" style="46" bestFit="1" customWidth="1"/>
    <col min="11774" max="11774" width="11.125" style="46" customWidth="1"/>
    <col min="11775" max="11775" width="8.75" style="46" bestFit="1" customWidth="1"/>
    <col min="11776" max="11776" width="8.125" style="46"/>
    <col min="11777" max="11777" width="8.25" style="46" bestFit="1" customWidth="1"/>
    <col min="11778" max="11778" width="3.625" style="46" bestFit="1" customWidth="1"/>
    <col min="11779" max="12016" width="8.125" style="46"/>
    <col min="12017" max="12017" width="13.75" style="46" customWidth="1"/>
    <col min="12018" max="12018" width="8.875" style="46" bestFit="1" customWidth="1"/>
    <col min="12019" max="12023" width="8.75" style="46" bestFit="1" customWidth="1"/>
    <col min="12024" max="12024" width="8.5" style="46" bestFit="1" customWidth="1"/>
    <col min="12025" max="12026" width="8.75" style="46" bestFit="1" customWidth="1"/>
    <col min="12027" max="12029" width="8.25" style="46" bestFit="1" customWidth="1"/>
    <col min="12030" max="12030" width="11.125" style="46" customWidth="1"/>
    <col min="12031" max="12031" width="8.75" style="46" bestFit="1" customWidth="1"/>
    <col min="12032" max="12032" width="8.125" style="46"/>
    <col min="12033" max="12033" width="8.25" style="46" bestFit="1" customWidth="1"/>
    <col min="12034" max="12034" width="3.625" style="46" bestFit="1" customWidth="1"/>
    <col min="12035" max="12272" width="8.125" style="46"/>
    <col min="12273" max="12273" width="13.75" style="46" customWidth="1"/>
    <col min="12274" max="12274" width="8.875" style="46" bestFit="1" customWidth="1"/>
    <col min="12275" max="12279" width="8.75" style="46" bestFit="1" customWidth="1"/>
    <col min="12280" max="12280" width="8.5" style="46" bestFit="1" customWidth="1"/>
    <col min="12281" max="12282" width="8.75" style="46" bestFit="1" customWidth="1"/>
    <col min="12283" max="12285" width="8.25" style="46" bestFit="1" customWidth="1"/>
    <col min="12286" max="12286" width="11.125" style="46" customWidth="1"/>
    <col min="12287" max="12287" width="8.75" style="46" bestFit="1" customWidth="1"/>
    <col min="12288" max="12288" width="8.125" style="46"/>
    <col min="12289" max="12289" width="8.25" style="46" bestFit="1" customWidth="1"/>
    <col min="12290" max="12290" width="3.625" style="46" bestFit="1" customWidth="1"/>
    <col min="12291" max="12528" width="8.125" style="46"/>
    <col min="12529" max="12529" width="13.75" style="46" customWidth="1"/>
    <col min="12530" max="12530" width="8.875" style="46" bestFit="1" customWidth="1"/>
    <col min="12531" max="12535" width="8.75" style="46" bestFit="1" customWidth="1"/>
    <col min="12536" max="12536" width="8.5" style="46" bestFit="1" customWidth="1"/>
    <col min="12537" max="12538" width="8.75" style="46" bestFit="1" customWidth="1"/>
    <col min="12539" max="12541" width="8.25" style="46" bestFit="1" customWidth="1"/>
    <col min="12542" max="12542" width="11.125" style="46" customWidth="1"/>
    <col min="12543" max="12543" width="8.75" style="46" bestFit="1" customWidth="1"/>
    <col min="12544" max="12544" width="8.125" style="46"/>
    <col min="12545" max="12545" width="8.25" style="46" bestFit="1" customWidth="1"/>
    <col min="12546" max="12546" width="3.625" style="46" bestFit="1" customWidth="1"/>
    <col min="12547" max="12784" width="8.125" style="46"/>
    <col min="12785" max="12785" width="13.75" style="46" customWidth="1"/>
    <col min="12786" max="12786" width="8.875" style="46" bestFit="1" customWidth="1"/>
    <col min="12787" max="12791" width="8.75" style="46" bestFit="1" customWidth="1"/>
    <col min="12792" max="12792" width="8.5" style="46" bestFit="1" customWidth="1"/>
    <col min="12793" max="12794" width="8.75" style="46" bestFit="1" customWidth="1"/>
    <col min="12795" max="12797" width="8.25" style="46" bestFit="1" customWidth="1"/>
    <col min="12798" max="12798" width="11.125" style="46" customWidth="1"/>
    <col min="12799" max="12799" width="8.75" style="46" bestFit="1" customWidth="1"/>
    <col min="12800" max="12800" width="8.125" style="46"/>
    <col min="12801" max="12801" width="8.25" style="46" bestFit="1" customWidth="1"/>
    <col min="12802" max="12802" width="3.625" style="46" bestFit="1" customWidth="1"/>
    <col min="12803" max="13040" width="8.125" style="46"/>
    <col min="13041" max="13041" width="13.75" style="46" customWidth="1"/>
    <col min="13042" max="13042" width="8.875" style="46" bestFit="1" customWidth="1"/>
    <col min="13043" max="13047" width="8.75" style="46" bestFit="1" customWidth="1"/>
    <col min="13048" max="13048" width="8.5" style="46" bestFit="1" customWidth="1"/>
    <col min="13049" max="13050" width="8.75" style="46" bestFit="1" customWidth="1"/>
    <col min="13051" max="13053" width="8.25" style="46" bestFit="1" customWidth="1"/>
    <col min="13054" max="13054" width="11.125" style="46" customWidth="1"/>
    <col min="13055" max="13055" width="8.75" style="46" bestFit="1" customWidth="1"/>
    <col min="13056" max="13056" width="8.125" style="46"/>
    <col min="13057" max="13057" width="8.25" style="46" bestFit="1" customWidth="1"/>
    <col min="13058" max="13058" width="3.625" style="46" bestFit="1" customWidth="1"/>
    <col min="13059" max="13296" width="8.125" style="46"/>
    <col min="13297" max="13297" width="13.75" style="46" customWidth="1"/>
    <col min="13298" max="13298" width="8.875" style="46" bestFit="1" customWidth="1"/>
    <col min="13299" max="13303" width="8.75" style="46" bestFit="1" customWidth="1"/>
    <col min="13304" max="13304" width="8.5" style="46" bestFit="1" customWidth="1"/>
    <col min="13305" max="13306" width="8.75" style="46" bestFit="1" customWidth="1"/>
    <col min="13307" max="13309" width="8.25" style="46" bestFit="1" customWidth="1"/>
    <col min="13310" max="13310" width="11.125" style="46" customWidth="1"/>
    <col min="13311" max="13311" width="8.75" style="46" bestFit="1" customWidth="1"/>
    <col min="13312" max="13312" width="8.125" style="46"/>
    <col min="13313" max="13313" width="8.25" style="46" bestFit="1" customWidth="1"/>
    <col min="13314" max="13314" width="3.625" style="46" bestFit="1" customWidth="1"/>
    <col min="13315" max="13552" width="8.125" style="46"/>
    <col min="13553" max="13553" width="13.75" style="46" customWidth="1"/>
    <col min="13554" max="13554" width="8.875" style="46" bestFit="1" customWidth="1"/>
    <col min="13555" max="13559" width="8.75" style="46" bestFit="1" customWidth="1"/>
    <col min="13560" max="13560" width="8.5" style="46" bestFit="1" customWidth="1"/>
    <col min="13561" max="13562" width="8.75" style="46" bestFit="1" customWidth="1"/>
    <col min="13563" max="13565" width="8.25" style="46" bestFit="1" customWidth="1"/>
    <col min="13566" max="13566" width="11.125" style="46" customWidth="1"/>
    <col min="13567" max="13567" width="8.75" style="46" bestFit="1" customWidth="1"/>
    <col min="13568" max="13568" width="8.125" style="46"/>
    <col min="13569" max="13569" width="8.25" style="46" bestFit="1" customWidth="1"/>
    <col min="13570" max="13570" width="3.625" style="46" bestFit="1" customWidth="1"/>
    <col min="13571" max="13808" width="8.125" style="46"/>
    <col min="13809" max="13809" width="13.75" style="46" customWidth="1"/>
    <col min="13810" max="13810" width="8.875" style="46" bestFit="1" customWidth="1"/>
    <col min="13811" max="13815" width="8.75" style="46" bestFit="1" customWidth="1"/>
    <col min="13816" max="13816" width="8.5" style="46" bestFit="1" customWidth="1"/>
    <col min="13817" max="13818" width="8.75" style="46" bestFit="1" customWidth="1"/>
    <col min="13819" max="13821" width="8.25" style="46" bestFit="1" customWidth="1"/>
    <col min="13822" max="13822" width="11.125" style="46" customWidth="1"/>
    <col min="13823" max="13823" width="8.75" style="46" bestFit="1" customWidth="1"/>
    <col min="13824" max="13824" width="8.125" style="46"/>
    <col min="13825" max="13825" width="8.25" style="46" bestFit="1" customWidth="1"/>
    <col min="13826" max="13826" width="3.625" style="46" bestFit="1" customWidth="1"/>
    <col min="13827" max="14064" width="8.125" style="46"/>
    <col min="14065" max="14065" width="13.75" style="46" customWidth="1"/>
    <col min="14066" max="14066" width="8.875" style="46" bestFit="1" customWidth="1"/>
    <col min="14067" max="14071" width="8.75" style="46" bestFit="1" customWidth="1"/>
    <col min="14072" max="14072" width="8.5" style="46" bestFit="1" customWidth="1"/>
    <col min="14073" max="14074" width="8.75" style="46" bestFit="1" customWidth="1"/>
    <col min="14075" max="14077" width="8.25" style="46" bestFit="1" customWidth="1"/>
    <col min="14078" max="14078" width="11.125" style="46" customWidth="1"/>
    <col min="14079" max="14079" width="8.75" style="46" bestFit="1" customWidth="1"/>
    <col min="14080" max="14080" width="8.125" style="46"/>
    <col min="14081" max="14081" width="8.25" style="46" bestFit="1" customWidth="1"/>
    <col min="14082" max="14082" width="3.625" style="46" bestFit="1" customWidth="1"/>
    <col min="14083" max="14320" width="8.125" style="46"/>
    <col min="14321" max="14321" width="13.75" style="46" customWidth="1"/>
    <col min="14322" max="14322" width="8.875" style="46" bestFit="1" customWidth="1"/>
    <col min="14323" max="14327" width="8.75" style="46" bestFit="1" customWidth="1"/>
    <col min="14328" max="14328" width="8.5" style="46" bestFit="1" customWidth="1"/>
    <col min="14329" max="14330" width="8.75" style="46" bestFit="1" customWidth="1"/>
    <col min="14331" max="14333" width="8.25" style="46" bestFit="1" customWidth="1"/>
    <col min="14334" max="14334" width="11.125" style="46" customWidth="1"/>
    <col min="14335" max="14335" width="8.75" style="46" bestFit="1" customWidth="1"/>
    <col min="14336" max="14336" width="8.125" style="46"/>
    <col min="14337" max="14337" width="8.25" style="46" bestFit="1" customWidth="1"/>
    <col min="14338" max="14338" width="3.625" style="46" bestFit="1" customWidth="1"/>
    <col min="14339" max="14576" width="8.125" style="46"/>
    <col min="14577" max="14577" width="13.75" style="46" customWidth="1"/>
    <col min="14578" max="14578" width="8.875" style="46" bestFit="1" customWidth="1"/>
    <col min="14579" max="14583" width="8.75" style="46" bestFit="1" customWidth="1"/>
    <col min="14584" max="14584" width="8.5" style="46" bestFit="1" customWidth="1"/>
    <col min="14585" max="14586" width="8.75" style="46" bestFit="1" customWidth="1"/>
    <col min="14587" max="14589" width="8.25" style="46" bestFit="1" customWidth="1"/>
    <col min="14590" max="14590" width="11.125" style="46" customWidth="1"/>
    <col min="14591" max="14591" width="8.75" style="46" bestFit="1" customWidth="1"/>
    <col min="14592" max="14592" width="8.125" style="46"/>
    <col min="14593" max="14593" width="8.25" style="46" bestFit="1" customWidth="1"/>
    <col min="14594" max="14594" width="3.625" style="46" bestFit="1" customWidth="1"/>
    <col min="14595" max="14832" width="8.125" style="46"/>
    <col min="14833" max="14833" width="13.75" style="46" customWidth="1"/>
    <col min="14834" max="14834" width="8.875" style="46" bestFit="1" customWidth="1"/>
    <col min="14835" max="14839" width="8.75" style="46" bestFit="1" customWidth="1"/>
    <col min="14840" max="14840" width="8.5" style="46" bestFit="1" customWidth="1"/>
    <col min="14841" max="14842" width="8.75" style="46" bestFit="1" customWidth="1"/>
    <col min="14843" max="14845" width="8.25" style="46" bestFit="1" customWidth="1"/>
    <col min="14846" max="14846" width="11.125" style="46" customWidth="1"/>
    <col min="14847" max="14847" width="8.75" style="46" bestFit="1" customWidth="1"/>
    <col min="14848" max="14848" width="8.125" style="46"/>
    <col min="14849" max="14849" width="8.25" style="46" bestFit="1" customWidth="1"/>
    <col min="14850" max="14850" width="3.625" style="46" bestFit="1" customWidth="1"/>
    <col min="14851" max="15088" width="8.125" style="46"/>
    <col min="15089" max="15089" width="13.75" style="46" customWidth="1"/>
    <col min="15090" max="15090" width="8.875" style="46" bestFit="1" customWidth="1"/>
    <col min="15091" max="15095" width="8.75" style="46" bestFit="1" customWidth="1"/>
    <col min="15096" max="15096" width="8.5" style="46" bestFit="1" customWidth="1"/>
    <col min="15097" max="15098" width="8.75" style="46" bestFit="1" customWidth="1"/>
    <col min="15099" max="15101" width="8.25" style="46" bestFit="1" customWidth="1"/>
    <col min="15102" max="15102" width="11.125" style="46" customWidth="1"/>
    <col min="15103" max="15103" width="8.75" style="46" bestFit="1" customWidth="1"/>
    <col min="15104" max="15104" width="8.125" style="46"/>
    <col min="15105" max="15105" width="8.25" style="46" bestFit="1" customWidth="1"/>
    <col min="15106" max="15106" width="3.625" style="46" bestFit="1" customWidth="1"/>
    <col min="15107" max="15344" width="8.125" style="46"/>
    <col min="15345" max="15345" width="13.75" style="46" customWidth="1"/>
    <col min="15346" max="15346" width="8.875" style="46" bestFit="1" customWidth="1"/>
    <col min="15347" max="15351" width="8.75" style="46" bestFit="1" customWidth="1"/>
    <col min="15352" max="15352" width="8.5" style="46" bestFit="1" customWidth="1"/>
    <col min="15353" max="15354" width="8.75" style="46" bestFit="1" customWidth="1"/>
    <col min="15355" max="15357" width="8.25" style="46" bestFit="1" customWidth="1"/>
    <col min="15358" max="15358" width="11.125" style="46" customWidth="1"/>
    <col min="15359" max="15359" width="8.75" style="46" bestFit="1" customWidth="1"/>
    <col min="15360" max="15360" width="8.125" style="46"/>
    <col min="15361" max="15361" width="8.25" style="46" bestFit="1" customWidth="1"/>
    <col min="15362" max="15362" width="3.625" style="46" bestFit="1" customWidth="1"/>
    <col min="15363" max="15600" width="8.125" style="46"/>
    <col min="15601" max="15601" width="13.75" style="46" customWidth="1"/>
    <col min="15602" max="15602" width="8.875" style="46" bestFit="1" customWidth="1"/>
    <col min="15603" max="15607" width="8.75" style="46" bestFit="1" customWidth="1"/>
    <col min="15608" max="15608" width="8.5" style="46" bestFit="1" customWidth="1"/>
    <col min="15609" max="15610" width="8.75" style="46" bestFit="1" customWidth="1"/>
    <col min="15611" max="15613" width="8.25" style="46" bestFit="1" customWidth="1"/>
    <col min="15614" max="15614" width="11.125" style="46" customWidth="1"/>
    <col min="15615" max="15615" width="8.75" style="46" bestFit="1" customWidth="1"/>
    <col min="15616" max="15616" width="8.125" style="46"/>
    <col min="15617" max="15617" width="8.25" style="46" bestFit="1" customWidth="1"/>
    <col min="15618" max="15618" width="3.625" style="46" bestFit="1" customWidth="1"/>
    <col min="15619" max="15856" width="8.125" style="46"/>
    <col min="15857" max="15857" width="13.75" style="46" customWidth="1"/>
    <col min="15858" max="15858" width="8.875" style="46" bestFit="1" customWidth="1"/>
    <col min="15859" max="15863" width="8.75" style="46" bestFit="1" customWidth="1"/>
    <col min="15864" max="15864" width="8.5" style="46" bestFit="1" customWidth="1"/>
    <col min="15865" max="15866" width="8.75" style="46" bestFit="1" customWidth="1"/>
    <col min="15867" max="15869" width="8.25" style="46" bestFit="1" customWidth="1"/>
    <col min="15870" max="15870" width="11.125" style="46" customWidth="1"/>
    <col min="15871" max="15871" width="8.75" style="46" bestFit="1" customWidth="1"/>
    <col min="15872" max="15872" width="8.125" style="46"/>
    <col min="15873" max="15873" width="8.25" style="46" bestFit="1" customWidth="1"/>
    <col min="15874" max="15874" width="3.625" style="46" bestFit="1" customWidth="1"/>
    <col min="15875" max="16112" width="8.125" style="46"/>
    <col min="16113" max="16113" width="13.75" style="46" customWidth="1"/>
    <col min="16114" max="16114" width="8.875" style="46" bestFit="1" customWidth="1"/>
    <col min="16115" max="16119" width="8.75" style="46" bestFit="1" customWidth="1"/>
    <col min="16120" max="16120" width="8.5" style="46" bestFit="1" customWidth="1"/>
    <col min="16121" max="16122" width="8.75" style="46" bestFit="1" customWidth="1"/>
    <col min="16123" max="16125" width="8.25" style="46" bestFit="1" customWidth="1"/>
    <col min="16126" max="16126" width="11.125" style="46" customWidth="1"/>
    <col min="16127" max="16127" width="8.75" style="46" bestFit="1" customWidth="1"/>
    <col min="16128" max="16128" width="8.125" style="46"/>
    <col min="16129" max="16129" width="8.25" style="46" bestFit="1" customWidth="1"/>
    <col min="16130" max="16130" width="3.625" style="46" bestFit="1" customWidth="1"/>
    <col min="16131" max="16384" width="8.125" style="46"/>
  </cols>
  <sheetData>
    <row r="1" spans="1:18" ht="32.25" customHeight="1" thickBot="1" x14ac:dyDescent="0.2">
      <c r="A1" s="220" t="s">
        <v>191</v>
      </c>
      <c r="B1" s="220"/>
    </row>
    <row r="2" spans="1:18" ht="20.25" customHeight="1" thickBot="1" x14ac:dyDescent="0.2">
      <c r="A2" s="221" t="s">
        <v>88</v>
      </c>
      <c r="B2" s="49" t="s">
        <v>89</v>
      </c>
      <c r="C2" s="49" t="s">
        <v>90</v>
      </c>
      <c r="D2" s="50" t="s">
        <v>91</v>
      </c>
      <c r="E2" s="50" t="s">
        <v>92</v>
      </c>
      <c r="F2" s="49" t="s">
        <v>93</v>
      </c>
      <c r="G2" s="49" t="s">
        <v>94</v>
      </c>
      <c r="H2" s="49" t="s">
        <v>95</v>
      </c>
      <c r="I2" s="49" t="s">
        <v>96</v>
      </c>
      <c r="J2" s="49" t="s">
        <v>97</v>
      </c>
      <c r="K2" s="49" t="s">
        <v>98</v>
      </c>
      <c r="L2" s="49" t="s">
        <v>99</v>
      </c>
      <c r="M2" s="49" t="s">
        <v>100</v>
      </c>
      <c r="N2" s="49" t="s">
        <v>101</v>
      </c>
      <c r="O2" s="51" t="s">
        <v>102</v>
      </c>
      <c r="Q2" s="52">
        <v>12</v>
      </c>
      <c r="R2" s="46" t="s">
        <v>103</v>
      </c>
    </row>
    <row r="3" spans="1:18" ht="17.100000000000001" customHeight="1" x14ac:dyDescent="0.15">
      <c r="A3" s="222"/>
      <c r="B3" s="53"/>
      <c r="C3" s="53"/>
      <c r="D3" s="54"/>
      <c r="E3" s="54"/>
      <c r="F3" s="53"/>
      <c r="G3" s="53"/>
      <c r="H3" s="53"/>
      <c r="I3" s="53"/>
      <c r="J3" s="53"/>
      <c r="K3" s="53"/>
      <c r="L3" s="55"/>
      <c r="M3" s="53"/>
      <c r="N3" s="53"/>
      <c r="O3" s="56"/>
    </row>
    <row r="4" spans="1:18" ht="16.5" customHeight="1" x14ac:dyDescent="0.15">
      <c r="A4" s="57" t="s">
        <v>104</v>
      </c>
      <c r="B4" s="58">
        <v>35368</v>
      </c>
      <c r="C4" s="58">
        <v>35460</v>
      </c>
      <c r="D4" s="58">
        <v>35501</v>
      </c>
      <c r="E4" s="59">
        <v>35570</v>
      </c>
      <c r="F4" s="59">
        <v>35618</v>
      </c>
      <c r="G4" s="59">
        <v>35729</v>
      </c>
      <c r="H4" s="59">
        <v>35866</v>
      </c>
      <c r="I4" s="58">
        <v>36053</v>
      </c>
      <c r="J4" s="58">
        <v>36206</v>
      </c>
      <c r="K4" s="59">
        <v>36324</v>
      </c>
      <c r="L4" s="58">
        <v>36475</v>
      </c>
      <c r="M4" s="60">
        <v>36554</v>
      </c>
      <c r="N4" s="58">
        <f>SUM(B4:M4)</f>
        <v>430724</v>
      </c>
      <c r="O4" s="64">
        <f t="shared" ref="O4:O44" si="0">ROUND(N4/$Q$2,0)</f>
        <v>35894</v>
      </c>
    </row>
    <row r="5" spans="1:18" ht="17.100000000000001" customHeight="1" x14ac:dyDescent="0.15">
      <c r="A5" s="61" t="s">
        <v>105</v>
      </c>
      <c r="B5" s="58">
        <v>9503</v>
      </c>
      <c r="C5" s="58">
        <v>9545</v>
      </c>
      <c r="D5" s="58">
        <v>9556</v>
      </c>
      <c r="E5" s="59">
        <v>9568</v>
      </c>
      <c r="F5" s="59">
        <v>9583</v>
      </c>
      <c r="G5" s="59">
        <v>9597</v>
      </c>
      <c r="H5" s="59">
        <v>9646</v>
      </c>
      <c r="I5" s="58">
        <v>9706</v>
      </c>
      <c r="J5" s="58">
        <v>9745</v>
      </c>
      <c r="K5" s="59">
        <v>9800</v>
      </c>
      <c r="L5" s="58">
        <v>9841</v>
      </c>
      <c r="M5" s="60">
        <v>9873</v>
      </c>
      <c r="N5" s="58">
        <f t="shared" ref="N5:N43" si="1">SUM(B5:M5)</f>
        <v>115963</v>
      </c>
      <c r="O5" s="64">
        <f t="shared" si="0"/>
        <v>9664</v>
      </c>
    </row>
    <row r="6" spans="1:18" ht="17.100000000000001" customHeight="1" x14ac:dyDescent="0.15">
      <c r="A6" s="57" t="s">
        <v>106</v>
      </c>
      <c r="B6" s="58">
        <v>4891</v>
      </c>
      <c r="C6" s="58">
        <v>4920</v>
      </c>
      <c r="D6" s="58">
        <v>4924</v>
      </c>
      <c r="E6" s="59">
        <v>4925</v>
      </c>
      <c r="F6" s="59">
        <v>4932</v>
      </c>
      <c r="G6" s="59">
        <v>4966</v>
      </c>
      <c r="H6" s="59">
        <v>4987</v>
      </c>
      <c r="I6" s="58">
        <v>5022</v>
      </c>
      <c r="J6" s="58">
        <v>5031</v>
      </c>
      <c r="K6" s="59">
        <v>5056</v>
      </c>
      <c r="L6" s="58">
        <v>5069</v>
      </c>
      <c r="M6" s="60">
        <v>5082</v>
      </c>
      <c r="N6" s="58">
        <f t="shared" si="1"/>
        <v>59805</v>
      </c>
      <c r="O6" s="64">
        <f t="shared" si="0"/>
        <v>4984</v>
      </c>
    </row>
    <row r="7" spans="1:18" ht="17.100000000000001" customHeight="1" x14ac:dyDescent="0.15">
      <c r="A7" s="61" t="s">
        <v>107</v>
      </c>
      <c r="B7" s="58">
        <v>11079</v>
      </c>
      <c r="C7" s="58">
        <v>11127</v>
      </c>
      <c r="D7" s="58">
        <v>11171</v>
      </c>
      <c r="E7" s="59">
        <v>11190</v>
      </c>
      <c r="F7" s="59">
        <v>11184</v>
      </c>
      <c r="G7" s="59">
        <v>11226</v>
      </c>
      <c r="H7" s="59">
        <v>11275</v>
      </c>
      <c r="I7" s="58">
        <v>11342</v>
      </c>
      <c r="J7" s="58">
        <v>11409</v>
      </c>
      <c r="K7" s="59">
        <v>11455</v>
      </c>
      <c r="L7" s="58">
        <v>11477</v>
      </c>
      <c r="M7" s="60">
        <v>11486</v>
      </c>
      <c r="N7" s="58">
        <f t="shared" si="1"/>
        <v>135421</v>
      </c>
      <c r="O7" s="64">
        <f t="shared" si="0"/>
        <v>11285</v>
      </c>
    </row>
    <row r="8" spans="1:18" ht="17.100000000000001" customHeight="1" x14ac:dyDescent="0.15">
      <c r="A8" s="57" t="s">
        <v>108</v>
      </c>
      <c r="B8" s="58">
        <v>6633</v>
      </c>
      <c r="C8" s="58">
        <v>6672</v>
      </c>
      <c r="D8" s="58">
        <v>6711</v>
      </c>
      <c r="E8" s="59">
        <v>6736</v>
      </c>
      <c r="F8" s="59">
        <v>6768</v>
      </c>
      <c r="G8" s="59">
        <v>6802</v>
      </c>
      <c r="H8" s="59">
        <v>6846</v>
      </c>
      <c r="I8" s="58">
        <v>6901</v>
      </c>
      <c r="J8" s="58">
        <v>6931</v>
      </c>
      <c r="K8" s="59">
        <v>6956</v>
      </c>
      <c r="L8" s="58">
        <v>6980</v>
      </c>
      <c r="M8" s="60">
        <v>7001</v>
      </c>
      <c r="N8" s="58">
        <f t="shared" si="1"/>
        <v>81937</v>
      </c>
      <c r="O8" s="64">
        <f t="shared" si="0"/>
        <v>6828</v>
      </c>
    </row>
    <row r="9" spans="1:18" ht="17.100000000000001" customHeight="1" x14ac:dyDescent="0.15">
      <c r="A9" s="61" t="s">
        <v>109</v>
      </c>
      <c r="B9" s="58">
        <v>6073</v>
      </c>
      <c r="C9" s="58">
        <v>6097</v>
      </c>
      <c r="D9" s="58">
        <v>6108</v>
      </c>
      <c r="E9" s="59">
        <v>6123</v>
      </c>
      <c r="F9" s="59">
        <v>6126</v>
      </c>
      <c r="G9" s="59">
        <v>6144</v>
      </c>
      <c r="H9" s="59">
        <v>6188</v>
      </c>
      <c r="I9" s="58">
        <v>6234</v>
      </c>
      <c r="J9" s="58">
        <v>6271</v>
      </c>
      <c r="K9" s="59">
        <v>6288</v>
      </c>
      <c r="L9" s="58">
        <v>6323</v>
      </c>
      <c r="M9" s="60">
        <v>6342</v>
      </c>
      <c r="N9" s="58">
        <f t="shared" si="1"/>
        <v>74317</v>
      </c>
      <c r="O9" s="64">
        <f t="shared" si="0"/>
        <v>6193</v>
      </c>
    </row>
    <row r="10" spans="1:18" ht="17.100000000000001" customHeight="1" x14ac:dyDescent="0.15">
      <c r="A10" s="57" t="s">
        <v>110</v>
      </c>
      <c r="B10" s="58">
        <v>13575</v>
      </c>
      <c r="C10" s="58">
        <v>13634</v>
      </c>
      <c r="D10" s="58">
        <v>13658</v>
      </c>
      <c r="E10" s="59">
        <v>13678</v>
      </c>
      <c r="F10" s="59">
        <v>13693</v>
      </c>
      <c r="G10" s="59">
        <v>13736</v>
      </c>
      <c r="H10" s="59">
        <v>13788</v>
      </c>
      <c r="I10" s="58">
        <v>13873</v>
      </c>
      <c r="J10" s="58">
        <v>13930</v>
      </c>
      <c r="K10" s="59">
        <v>13973</v>
      </c>
      <c r="L10" s="58">
        <v>14031</v>
      </c>
      <c r="M10" s="60">
        <v>14047</v>
      </c>
      <c r="N10" s="58">
        <f t="shared" si="1"/>
        <v>165616</v>
      </c>
      <c r="O10" s="64">
        <f t="shared" si="0"/>
        <v>13801</v>
      </c>
    </row>
    <row r="11" spans="1:18" ht="17.100000000000001" customHeight="1" x14ac:dyDescent="0.15">
      <c r="A11" s="61" t="s">
        <v>111</v>
      </c>
      <c r="B11" s="58">
        <v>6052</v>
      </c>
      <c r="C11" s="58">
        <v>6090</v>
      </c>
      <c r="D11" s="58">
        <v>6108</v>
      </c>
      <c r="E11" s="59">
        <v>6118</v>
      </c>
      <c r="F11" s="59">
        <v>6140</v>
      </c>
      <c r="G11" s="59">
        <v>6169</v>
      </c>
      <c r="H11" s="59">
        <v>6191</v>
      </c>
      <c r="I11" s="58">
        <v>6222</v>
      </c>
      <c r="J11" s="58">
        <v>6250</v>
      </c>
      <c r="K11" s="59">
        <v>6268</v>
      </c>
      <c r="L11" s="58">
        <v>6294</v>
      </c>
      <c r="M11" s="60">
        <v>6331</v>
      </c>
      <c r="N11" s="58">
        <f t="shared" si="1"/>
        <v>74233</v>
      </c>
      <c r="O11" s="64">
        <f t="shared" si="0"/>
        <v>6186</v>
      </c>
    </row>
    <row r="12" spans="1:18" ht="17.100000000000001" customHeight="1" x14ac:dyDescent="0.15">
      <c r="A12" s="57" t="s">
        <v>112</v>
      </c>
      <c r="B12" s="58">
        <v>13177</v>
      </c>
      <c r="C12" s="58">
        <v>13214</v>
      </c>
      <c r="D12" s="58">
        <v>13249</v>
      </c>
      <c r="E12" s="59">
        <v>13265</v>
      </c>
      <c r="F12" s="59">
        <v>13281</v>
      </c>
      <c r="G12" s="59">
        <v>13330</v>
      </c>
      <c r="H12" s="59">
        <v>13375</v>
      </c>
      <c r="I12" s="58">
        <v>13472</v>
      </c>
      <c r="J12" s="58">
        <v>13547</v>
      </c>
      <c r="K12" s="59">
        <v>13571</v>
      </c>
      <c r="L12" s="58">
        <v>13624</v>
      </c>
      <c r="M12" s="60">
        <v>13656</v>
      </c>
      <c r="N12" s="58">
        <f t="shared" si="1"/>
        <v>160761</v>
      </c>
      <c r="O12" s="64">
        <f t="shared" si="0"/>
        <v>13397</v>
      </c>
    </row>
    <row r="13" spans="1:18" ht="17.100000000000001" customHeight="1" x14ac:dyDescent="0.15">
      <c r="A13" s="61" t="s">
        <v>113</v>
      </c>
      <c r="B13" s="58">
        <v>6593</v>
      </c>
      <c r="C13" s="58">
        <v>6623</v>
      </c>
      <c r="D13" s="58">
        <v>6641</v>
      </c>
      <c r="E13" s="59">
        <v>6631</v>
      </c>
      <c r="F13" s="59">
        <v>6604</v>
      </c>
      <c r="G13" s="59">
        <v>6612</v>
      </c>
      <c r="H13" s="59">
        <v>6642</v>
      </c>
      <c r="I13" s="58">
        <v>6648</v>
      </c>
      <c r="J13" s="58">
        <v>6669</v>
      </c>
      <c r="K13" s="59">
        <v>6700</v>
      </c>
      <c r="L13" s="58">
        <v>6699</v>
      </c>
      <c r="M13" s="60">
        <v>6684</v>
      </c>
      <c r="N13" s="58">
        <f t="shared" si="1"/>
        <v>79746</v>
      </c>
      <c r="O13" s="64">
        <f t="shared" si="0"/>
        <v>6646</v>
      </c>
    </row>
    <row r="14" spans="1:18" ht="17.100000000000001" customHeight="1" x14ac:dyDescent="0.15">
      <c r="A14" s="57" t="s">
        <v>114</v>
      </c>
      <c r="B14" s="58">
        <v>5699</v>
      </c>
      <c r="C14" s="58">
        <v>5713</v>
      </c>
      <c r="D14" s="58">
        <v>5746</v>
      </c>
      <c r="E14" s="59">
        <v>5776</v>
      </c>
      <c r="F14" s="59">
        <v>5794</v>
      </c>
      <c r="G14" s="59">
        <v>5802</v>
      </c>
      <c r="H14" s="59">
        <v>5819</v>
      </c>
      <c r="I14" s="58">
        <v>5850</v>
      </c>
      <c r="J14" s="58">
        <v>5867</v>
      </c>
      <c r="K14" s="59">
        <v>5878</v>
      </c>
      <c r="L14" s="58">
        <v>5899</v>
      </c>
      <c r="M14" s="60">
        <v>5918</v>
      </c>
      <c r="N14" s="58">
        <f t="shared" si="1"/>
        <v>69761</v>
      </c>
      <c r="O14" s="64">
        <f t="shared" si="0"/>
        <v>5813</v>
      </c>
    </row>
    <row r="15" spans="1:18" ht="17.100000000000001" customHeight="1" x14ac:dyDescent="0.15">
      <c r="A15" s="61" t="s">
        <v>115</v>
      </c>
      <c r="B15" s="58">
        <v>800</v>
      </c>
      <c r="C15" s="58">
        <v>803</v>
      </c>
      <c r="D15" s="58">
        <v>804</v>
      </c>
      <c r="E15" s="59">
        <v>797</v>
      </c>
      <c r="F15" s="59">
        <v>791</v>
      </c>
      <c r="G15" s="59">
        <v>797</v>
      </c>
      <c r="H15" s="59">
        <v>801</v>
      </c>
      <c r="I15" s="58">
        <v>802</v>
      </c>
      <c r="J15" s="58">
        <v>800</v>
      </c>
      <c r="K15" s="59">
        <v>801</v>
      </c>
      <c r="L15" s="58">
        <v>809</v>
      </c>
      <c r="M15" s="60">
        <v>809</v>
      </c>
      <c r="N15" s="58">
        <f t="shared" si="1"/>
        <v>9614</v>
      </c>
      <c r="O15" s="64">
        <f t="shared" si="0"/>
        <v>801</v>
      </c>
    </row>
    <row r="16" spans="1:18" ht="17.100000000000001" customHeight="1" x14ac:dyDescent="0.15">
      <c r="A16" s="57" t="s">
        <v>116</v>
      </c>
      <c r="B16" s="58">
        <v>554</v>
      </c>
      <c r="C16" s="58">
        <v>563</v>
      </c>
      <c r="D16" s="58">
        <v>568</v>
      </c>
      <c r="E16" s="59">
        <v>568</v>
      </c>
      <c r="F16" s="59">
        <v>563</v>
      </c>
      <c r="G16" s="59">
        <v>562</v>
      </c>
      <c r="H16" s="59">
        <v>562</v>
      </c>
      <c r="I16" s="58">
        <v>565</v>
      </c>
      <c r="J16" s="58">
        <v>568</v>
      </c>
      <c r="K16" s="59">
        <v>565</v>
      </c>
      <c r="L16" s="58">
        <v>566</v>
      </c>
      <c r="M16" s="60">
        <v>568</v>
      </c>
      <c r="N16" s="58">
        <f t="shared" si="1"/>
        <v>6772</v>
      </c>
      <c r="O16" s="64">
        <f t="shared" si="0"/>
        <v>564</v>
      </c>
    </row>
    <row r="17" spans="1:15" ht="17.100000000000001" customHeight="1" x14ac:dyDescent="0.15">
      <c r="A17" s="61" t="s">
        <v>117</v>
      </c>
      <c r="B17" s="58">
        <v>255</v>
      </c>
      <c r="C17" s="58">
        <v>254</v>
      </c>
      <c r="D17" s="58">
        <v>256</v>
      </c>
      <c r="E17" s="59">
        <v>259</v>
      </c>
      <c r="F17" s="59">
        <v>258</v>
      </c>
      <c r="G17" s="59">
        <v>259</v>
      </c>
      <c r="H17" s="59">
        <v>261</v>
      </c>
      <c r="I17" s="58">
        <v>267</v>
      </c>
      <c r="J17" s="58">
        <v>265</v>
      </c>
      <c r="K17" s="59">
        <v>273</v>
      </c>
      <c r="L17" s="58">
        <v>278</v>
      </c>
      <c r="M17" s="60">
        <v>280</v>
      </c>
      <c r="N17" s="58">
        <f t="shared" si="1"/>
        <v>3165</v>
      </c>
      <c r="O17" s="64">
        <f t="shared" si="0"/>
        <v>264</v>
      </c>
    </row>
    <row r="18" spans="1:15" ht="17.100000000000001" customHeight="1" x14ac:dyDescent="0.15">
      <c r="A18" s="57" t="s">
        <v>118</v>
      </c>
      <c r="B18" s="58">
        <v>1461</v>
      </c>
      <c r="C18" s="58">
        <v>1475</v>
      </c>
      <c r="D18" s="58">
        <v>1491</v>
      </c>
      <c r="E18" s="59">
        <v>1497</v>
      </c>
      <c r="F18" s="59">
        <v>1495</v>
      </c>
      <c r="G18" s="59">
        <v>1493</v>
      </c>
      <c r="H18" s="59">
        <v>1496</v>
      </c>
      <c r="I18" s="58">
        <v>1509</v>
      </c>
      <c r="J18" s="58">
        <v>1510</v>
      </c>
      <c r="K18" s="59">
        <v>1517</v>
      </c>
      <c r="L18" s="58">
        <v>1518</v>
      </c>
      <c r="M18" s="60">
        <v>1512</v>
      </c>
      <c r="N18" s="58">
        <f t="shared" si="1"/>
        <v>17974</v>
      </c>
      <c r="O18" s="64">
        <f t="shared" si="0"/>
        <v>1498</v>
      </c>
    </row>
    <row r="19" spans="1:15" ht="17.100000000000001" customHeight="1" x14ac:dyDescent="0.15">
      <c r="A19" s="61" t="s">
        <v>119</v>
      </c>
      <c r="B19" s="58">
        <v>1904</v>
      </c>
      <c r="C19" s="58">
        <v>1901</v>
      </c>
      <c r="D19" s="58">
        <v>1911</v>
      </c>
      <c r="E19" s="59">
        <v>1915</v>
      </c>
      <c r="F19" s="59">
        <v>1906</v>
      </c>
      <c r="G19" s="59">
        <v>1921</v>
      </c>
      <c r="H19" s="59">
        <v>1939</v>
      </c>
      <c r="I19" s="58">
        <v>1954</v>
      </c>
      <c r="J19" s="58">
        <v>1959</v>
      </c>
      <c r="K19" s="59">
        <v>1962</v>
      </c>
      <c r="L19" s="58">
        <v>1976</v>
      </c>
      <c r="M19" s="60">
        <v>1977</v>
      </c>
      <c r="N19" s="58">
        <f t="shared" si="1"/>
        <v>23225</v>
      </c>
      <c r="O19" s="64">
        <f t="shared" si="0"/>
        <v>1935</v>
      </c>
    </row>
    <row r="20" spans="1:15" ht="17.100000000000001" customHeight="1" x14ac:dyDescent="0.15">
      <c r="A20" s="57" t="s">
        <v>120</v>
      </c>
      <c r="B20" s="58">
        <v>1292</v>
      </c>
      <c r="C20" s="58">
        <v>1293</v>
      </c>
      <c r="D20" s="58">
        <v>1301</v>
      </c>
      <c r="E20" s="59">
        <v>1300</v>
      </c>
      <c r="F20" s="59">
        <v>1307</v>
      </c>
      <c r="G20" s="59">
        <v>1310</v>
      </c>
      <c r="H20" s="59">
        <v>1316</v>
      </c>
      <c r="I20" s="58">
        <v>1324</v>
      </c>
      <c r="J20" s="58">
        <v>1322</v>
      </c>
      <c r="K20" s="59">
        <v>1328</v>
      </c>
      <c r="L20" s="58">
        <v>1336</v>
      </c>
      <c r="M20" s="60">
        <v>1334</v>
      </c>
      <c r="N20" s="58">
        <f t="shared" si="1"/>
        <v>15763</v>
      </c>
      <c r="O20" s="64">
        <f t="shared" si="0"/>
        <v>1314</v>
      </c>
    </row>
    <row r="21" spans="1:15" ht="17.100000000000001" customHeight="1" x14ac:dyDescent="0.15">
      <c r="A21" s="61" t="s">
        <v>121</v>
      </c>
      <c r="B21" s="58">
        <v>727</v>
      </c>
      <c r="C21" s="58">
        <v>725</v>
      </c>
      <c r="D21" s="58">
        <v>726</v>
      </c>
      <c r="E21" s="59">
        <v>727</v>
      </c>
      <c r="F21" s="59">
        <v>728</v>
      </c>
      <c r="G21" s="59">
        <v>731</v>
      </c>
      <c r="H21" s="59">
        <v>736</v>
      </c>
      <c r="I21" s="58">
        <v>741</v>
      </c>
      <c r="J21" s="58">
        <v>748</v>
      </c>
      <c r="K21" s="59">
        <v>762</v>
      </c>
      <c r="L21" s="58">
        <v>776</v>
      </c>
      <c r="M21" s="60">
        <v>780</v>
      </c>
      <c r="N21" s="58">
        <f t="shared" si="1"/>
        <v>8907</v>
      </c>
      <c r="O21" s="64">
        <f t="shared" si="0"/>
        <v>742</v>
      </c>
    </row>
    <row r="22" spans="1:15" ht="17.100000000000001" customHeight="1" x14ac:dyDescent="0.15">
      <c r="A22" s="57" t="s">
        <v>122</v>
      </c>
      <c r="B22" s="58">
        <v>1505</v>
      </c>
      <c r="C22" s="58">
        <v>1509</v>
      </c>
      <c r="D22" s="58">
        <v>1509</v>
      </c>
      <c r="E22" s="59">
        <v>1507</v>
      </c>
      <c r="F22" s="59">
        <v>1508</v>
      </c>
      <c r="G22" s="59">
        <v>1511</v>
      </c>
      <c r="H22" s="59">
        <v>1516</v>
      </c>
      <c r="I22" s="58">
        <v>1524</v>
      </c>
      <c r="J22" s="58">
        <v>1529</v>
      </c>
      <c r="K22" s="59">
        <v>1529</v>
      </c>
      <c r="L22" s="58">
        <v>1539</v>
      </c>
      <c r="M22" s="60">
        <v>1546</v>
      </c>
      <c r="N22" s="58">
        <f t="shared" si="1"/>
        <v>18232</v>
      </c>
      <c r="O22" s="64">
        <f t="shared" si="0"/>
        <v>1519</v>
      </c>
    </row>
    <row r="23" spans="1:15" ht="17.100000000000001" customHeight="1" x14ac:dyDescent="0.15">
      <c r="A23" s="61" t="s">
        <v>123</v>
      </c>
      <c r="B23" s="58">
        <v>738</v>
      </c>
      <c r="C23" s="58">
        <v>738</v>
      </c>
      <c r="D23" s="58">
        <v>737</v>
      </c>
      <c r="E23" s="59">
        <v>743</v>
      </c>
      <c r="F23" s="59">
        <v>738</v>
      </c>
      <c r="G23" s="59">
        <v>735</v>
      </c>
      <c r="H23" s="59">
        <v>738</v>
      </c>
      <c r="I23" s="58">
        <v>739</v>
      </c>
      <c r="J23" s="58">
        <v>738</v>
      </c>
      <c r="K23" s="59">
        <v>736</v>
      </c>
      <c r="L23" s="58">
        <v>738</v>
      </c>
      <c r="M23" s="60">
        <v>740</v>
      </c>
      <c r="N23" s="58">
        <f t="shared" si="1"/>
        <v>8858</v>
      </c>
      <c r="O23" s="64">
        <f t="shared" si="0"/>
        <v>738</v>
      </c>
    </row>
    <row r="24" spans="1:15" ht="17.100000000000001" customHeight="1" x14ac:dyDescent="0.15">
      <c r="A24" s="57" t="s">
        <v>124</v>
      </c>
      <c r="B24" s="58">
        <v>4381</v>
      </c>
      <c r="C24" s="58">
        <v>4396</v>
      </c>
      <c r="D24" s="58">
        <v>4408</v>
      </c>
      <c r="E24" s="59">
        <v>4421</v>
      </c>
      <c r="F24" s="59">
        <v>4426</v>
      </c>
      <c r="G24" s="59">
        <v>4426</v>
      </c>
      <c r="H24" s="59">
        <v>4434</v>
      </c>
      <c r="I24" s="58">
        <v>4463</v>
      </c>
      <c r="J24" s="58">
        <v>4481</v>
      </c>
      <c r="K24" s="59">
        <v>4496</v>
      </c>
      <c r="L24" s="58">
        <v>4520</v>
      </c>
      <c r="M24" s="60">
        <v>4523</v>
      </c>
      <c r="N24" s="58">
        <f t="shared" si="1"/>
        <v>53375</v>
      </c>
      <c r="O24" s="64">
        <f t="shared" si="0"/>
        <v>4448</v>
      </c>
    </row>
    <row r="25" spans="1:15" ht="17.100000000000001" customHeight="1" x14ac:dyDescent="0.15">
      <c r="A25" s="61" t="s">
        <v>125</v>
      </c>
      <c r="B25" s="58">
        <v>1558</v>
      </c>
      <c r="C25" s="58">
        <v>1558</v>
      </c>
      <c r="D25" s="58">
        <v>1560</v>
      </c>
      <c r="E25" s="59">
        <v>1559</v>
      </c>
      <c r="F25" s="59">
        <v>1551</v>
      </c>
      <c r="G25" s="59">
        <v>1566</v>
      </c>
      <c r="H25" s="59">
        <v>1565</v>
      </c>
      <c r="I25" s="58">
        <v>1574</v>
      </c>
      <c r="J25" s="58">
        <v>1574</v>
      </c>
      <c r="K25" s="59">
        <v>1585</v>
      </c>
      <c r="L25" s="58">
        <v>1585</v>
      </c>
      <c r="M25" s="60">
        <v>1592</v>
      </c>
      <c r="N25" s="58">
        <f t="shared" si="1"/>
        <v>18827</v>
      </c>
      <c r="O25" s="64">
        <f t="shared" si="0"/>
        <v>1569</v>
      </c>
    </row>
    <row r="26" spans="1:15" ht="17.100000000000001" customHeight="1" x14ac:dyDescent="0.15">
      <c r="A26" s="57" t="s">
        <v>126</v>
      </c>
      <c r="B26" s="58">
        <v>2871</v>
      </c>
      <c r="C26" s="58">
        <v>2871</v>
      </c>
      <c r="D26" s="58">
        <v>2877</v>
      </c>
      <c r="E26" s="59">
        <v>2886</v>
      </c>
      <c r="F26" s="59">
        <v>2899</v>
      </c>
      <c r="G26" s="59">
        <v>2900</v>
      </c>
      <c r="H26" s="59">
        <v>2924</v>
      </c>
      <c r="I26" s="58">
        <v>2960</v>
      </c>
      <c r="J26" s="58">
        <v>2977</v>
      </c>
      <c r="K26" s="59">
        <v>2993</v>
      </c>
      <c r="L26" s="58">
        <v>3000</v>
      </c>
      <c r="M26" s="60">
        <v>3014</v>
      </c>
      <c r="N26" s="58">
        <f t="shared" si="1"/>
        <v>35172</v>
      </c>
      <c r="O26" s="64">
        <f t="shared" si="0"/>
        <v>2931</v>
      </c>
    </row>
    <row r="27" spans="1:15" ht="17.100000000000001" customHeight="1" x14ac:dyDescent="0.15">
      <c r="A27" s="61" t="s">
        <v>127</v>
      </c>
      <c r="B27" s="58">
        <v>2066</v>
      </c>
      <c r="C27" s="58">
        <v>2067</v>
      </c>
      <c r="D27" s="58">
        <v>2083</v>
      </c>
      <c r="E27" s="59">
        <v>2074</v>
      </c>
      <c r="F27" s="59">
        <v>2080</v>
      </c>
      <c r="G27" s="59">
        <v>2086</v>
      </c>
      <c r="H27" s="59">
        <v>2095</v>
      </c>
      <c r="I27" s="58">
        <v>2105</v>
      </c>
      <c r="J27" s="58">
        <v>2103</v>
      </c>
      <c r="K27" s="59">
        <v>2111</v>
      </c>
      <c r="L27" s="58">
        <v>2117</v>
      </c>
      <c r="M27" s="60">
        <v>2124</v>
      </c>
      <c r="N27" s="58">
        <f t="shared" si="1"/>
        <v>25111</v>
      </c>
      <c r="O27" s="64">
        <f t="shared" si="0"/>
        <v>2093</v>
      </c>
    </row>
    <row r="28" spans="1:15" ht="17.100000000000001" customHeight="1" x14ac:dyDescent="0.15">
      <c r="A28" s="57" t="s">
        <v>128</v>
      </c>
      <c r="B28" s="58">
        <v>2041</v>
      </c>
      <c r="C28" s="58">
        <v>2040</v>
      </c>
      <c r="D28" s="58">
        <v>2047</v>
      </c>
      <c r="E28" s="59">
        <v>2059</v>
      </c>
      <c r="F28" s="59">
        <v>2062</v>
      </c>
      <c r="G28" s="59">
        <v>2068</v>
      </c>
      <c r="H28" s="59">
        <v>2083</v>
      </c>
      <c r="I28" s="58">
        <v>2096</v>
      </c>
      <c r="J28" s="58">
        <v>2111</v>
      </c>
      <c r="K28" s="59">
        <v>2111</v>
      </c>
      <c r="L28" s="58">
        <v>2119</v>
      </c>
      <c r="M28" s="60">
        <v>2126</v>
      </c>
      <c r="N28" s="58">
        <f t="shared" si="1"/>
        <v>24963</v>
      </c>
      <c r="O28" s="64">
        <f t="shared" si="0"/>
        <v>2080</v>
      </c>
    </row>
    <row r="29" spans="1:15" ht="17.100000000000001" customHeight="1" x14ac:dyDescent="0.15">
      <c r="A29" s="61" t="s">
        <v>129</v>
      </c>
      <c r="B29" s="58">
        <v>3619</v>
      </c>
      <c r="C29" s="58">
        <v>3648</v>
      </c>
      <c r="D29" s="58">
        <v>3660</v>
      </c>
      <c r="E29" s="59">
        <v>3666</v>
      </c>
      <c r="F29" s="59">
        <v>3678</v>
      </c>
      <c r="G29" s="59">
        <v>3700</v>
      </c>
      <c r="H29" s="59">
        <v>3725</v>
      </c>
      <c r="I29" s="58">
        <v>3753</v>
      </c>
      <c r="J29" s="58">
        <v>3779</v>
      </c>
      <c r="K29" s="59">
        <v>3794</v>
      </c>
      <c r="L29" s="58">
        <v>3821</v>
      </c>
      <c r="M29" s="60">
        <v>3842</v>
      </c>
      <c r="N29" s="58">
        <f t="shared" si="1"/>
        <v>44685</v>
      </c>
      <c r="O29" s="64">
        <f t="shared" si="0"/>
        <v>3724</v>
      </c>
    </row>
    <row r="30" spans="1:15" ht="17.100000000000001" customHeight="1" x14ac:dyDescent="0.15">
      <c r="A30" s="57" t="s">
        <v>130</v>
      </c>
      <c r="B30" s="58">
        <v>1899</v>
      </c>
      <c r="C30" s="58">
        <v>1908</v>
      </c>
      <c r="D30" s="58">
        <v>1921</v>
      </c>
      <c r="E30" s="59">
        <v>1928</v>
      </c>
      <c r="F30" s="59">
        <v>1934</v>
      </c>
      <c r="G30" s="59">
        <v>1944</v>
      </c>
      <c r="H30" s="59">
        <v>1957</v>
      </c>
      <c r="I30" s="58">
        <v>1964</v>
      </c>
      <c r="J30" s="58">
        <v>1971</v>
      </c>
      <c r="K30" s="59">
        <v>1982</v>
      </c>
      <c r="L30" s="58">
        <v>1982</v>
      </c>
      <c r="M30" s="60">
        <v>1988</v>
      </c>
      <c r="N30" s="58">
        <f t="shared" si="1"/>
        <v>23378</v>
      </c>
      <c r="O30" s="64">
        <f t="shared" si="0"/>
        <v>1948</v>
      </c>
    </row>
    <row r="31" spans="1:15" ht="17.100000000000001" customHeight="1" x14ac:dyDescent="0.15">
      <c r="A31" s="61" t="s">
        <v>131</v>
      </c>
      <c r="B31" s="58">
        <v>3604</v>
      </c>
      <c r="C31" s="58">
        <v>3621</v>
      </c>
      <c r="D31" s="58">
        <v>3639</v>
      </c>
      <c r="E31" s="59">
        <v>3650</v>
      </c>
      <c r="F31" s="59">
        <v>3657</v>
      </c>
      <c r="G31" s="59">
        <v>3692</v>
      </c>
      <c r="H31" s="59">
        <v>3723</v>
      </c>
      <c r="I31" s="58">
        <v>3748</v>
      </c>
      <c r="J31" s="58">
        <v>3775</v>
      </c>
      <c r="K31" s="59">
        <v>3783</v>
      </c>
      <c r="L31" s="58">
        <v>3820</v>
      </c>
      <c r="M31" s="60">
        <v>3844</v>
      </c>
      <c r="N31" s="58">
        <f t="shared" si="1"/>
        <v>44556</v>
      </c>
      <c r="O31" s="64">
        <f t="shared" si="0"/>
        <v>3713</v>
      </c>
    </row>
    <row r="32" spans="1:15" ht="17.100000000000001" customHeight="1" x14ac:dyDescent="0.15">
      <c r="A32" s="57" t="s">
        <v>132</v>
      </c>
      <c r="B32" s="58">
        <v>77</v>
      </c>
      <c r="C32" s="58">
        <v>77</v>
      </c>
      <c r="D32" s="58">
        <v>77</v>
      </c>
      <c r="E32" s="59">
        <v>76</v>
      </c>
      <c r="F32" s="59">
        <v>76</v>
      </c>
      <c r="G32" s="59">
        <v>76</v>
      </c>
      <c r="H32" s="59">
        <v>77</v>
      </c>
      <c r="I32" s="58">
        <v>77</v>
      </c>
      <c r="J32" s="58">
        <v>77</v>
      </c>
      <c r="K32" s="59">
        <v>79</v>
      </c>
      <c r="L32" s="58">
        <v>79</v>
      </c>
      <c r="M32" s="60">
        <v>78</v>
      </c>
      <c r="N32" s="58">
        <f t="shared" si="1"/>
        <v>926</v>
      </c>
      <c r="O32" s="64">
        <f t="shared" si="0"/>
        <v>77</v>
      </c>
    </row>
    <row r="33" spans="1:15" ht="17.100000000000001" customHeight="1" x14ac:dyDescent="0.15">
      <c r="A33" s="61" t="s">
        <v>133</v>
      </c>
      <c r="B33" s="58">
        <v>85</v>
      </c>
      <c r="C33" s="58">
        <v>85</v>
      </c>
      <c r="D33" s="58">
        <v>86</v>
      </c>
      <c r="E33" s="59">
        <v>87</v>
      </c>
      <c r="F33" s="59">
        <v>86</v>
      </c>
      <c r="G33" s="59">
        <v>88</v>
      </c>
      <c r="H33" s="59">
        <v>91</v>
      </c>
      <c r="I33" s="58">
        <v>91</v>
      </c>
      <c r="J33" s="58">
        <v>92</v>
      </c>
      <c r="K33" s="59">
        <v>92</v>
      </c>
      <c r="L33" s="58">
        <v>91</v>
      </c>
      <c r="M33" s="60">
        <v>93</v>
      </c>
      <c r="N33" s="58">
        <f t="shared" si="1"/>
        <v>1067</v>
      </c>
      <c r="O33" s="64">
        <f t="shared" si="0"/>
        <v>89</v>
      </c>
    </row>
    <row r="34" spans="1:15" ht="17.100000000000001" customHeight="1" x14ac:dyDescent="0.15">
      <c r="A34" s="57" t="s">
        <v>134</v>
      </c>
      <c r="B34" s="58">
        <v>119</v>
      </c>
      <c r="C34" s="58">
        <v>118</v>
      </c>
      <c r="D34" s="58">
        <v>118</v>
      </c>
      <c r="E34" s="59">
        <v>118</v>
      </c>
      <c r="F34" s="59">
        <v>115</v>
      </c>
      <c r="G34" s="59">
        <v>112</v>
      </c>
      <c r="H34" s="59">
        <v>112</v>
      </c>
      <c r="I34" s="58">
        <v>113</v>
      </c>
      <c r="J34" s="58">
        <v>113</v>
      </c>
      <c r="K34" s="59">
        <v>113</v>
      </c>
      <c r="L34" s="58">
        <v>112</v>
      </c>
      <c r="M34" s="60">
        <v>112</v>
      </c>
      <c r="N34" s="58">
        <f t="shared" si="1"/>
        <v>1375</v>
      </c>
      <c r="O34" s="64">
        <f t="shared" si="0"/>
        <v>115</v>
      </c>
    </row>
    <row r="35" spans="1:15" ht="17.100000000000001" customHeight="1" x14ac:dyDescent="0.15">
      <c r="A35" s="61" t="s">
        <v>135</v>
      </c>
      <c r="B35" s="58">
        <v>73</v>
      </c>
      <c r="C35" s="58">
        <v>70</v>
      </c>
      <c r="D35" s="58">
        <v>67</v>
      </c>
      <c r="E35" s="59">
        <v>67</v>
      </c>
      <c r="F35" s="59">
        <v>67</v>
      </c>
      <c r="G35" s="59">
        <v>66</v>
      </c>
      <c r="H35" s="59">
        <v>66</v>
      </c>
      <c r="I35" s="58">
        <v>64</v>
      </c>
      <c r="J35" s="58">
        <v>64</v>
      </c>
      <c r="K35" s="59">
        <v>64</v>
      </c>
      <c r="L35" s="58">
        <v>65</v>
      </c>
      <c r="M35" s="60">
        <v>66</v>
      </c>
      <c r="N35" s="58">
        <f t="shared" si="1"/>
        <v>799</v>
      </c>
      <c r="O35" s="64">
        <f t="shared" si="0"/>
        <v>67</v>
      </c>
    </row>
    <row r="36" spans="1:15" ht="17.100000000000001" customHeight="1" x14ac:dyDescent="0.15">
      <c r="A36" s="57" t="s">
        <v>136</v>
      </c>
      <c r="B36" s="58">
        <v>132</v>
      </c>
      <c r="C36" s="58">
        <v>133</v>
      </c>
      <c r="D36" s="58">
        <v>135</v>
      </c>
      <c r="E36" s="59">
        <v>136</v>
      </c>
      <c r="F36" s="59">
        <v>135</v>
      </c>
      <c r="G36" s="59">
        <v>136</v>
      </c>
      <c r="H36" s="59">
        <v>139</v>
      </c>
      <c r="I36" s="58">
        <v>138</v>
      </c>
      <c r="J36" s="58">
        <v>139</v>
      </c>
      <c r="K36" s="59">
        <v>139</v>
      </c>
      <c r="L36" s="58">
        <v>138</v>
      </c>
      <c r="M36" s="60">
        <v>141</v>
      </c>
      <c r="N36" s="58">
        <f t="shared" si="1"/>
        <v>1641</v>
      </c>
      <c r="O36" s="64">
        <f t="shared" si="0"/>
        <v>137</v>
      </c>
    </row>
    <row r="37" spans="1:15" ht="17.100000000000001" customHeight="1" x14ac:dyDescent="0.15">
      <c r="A37" s="61" t="s">
        <v>137</v>
      </c>
      <c r="B37" s="58">
        <v>55</v>
      </c>
      <c r="C37" s="58">
        <v>55</v>
      </c>
      <c r="D37" s="58">
        <v>54</v>
      </c>
      <c r="E37" s="59">
        <v>54</v>
      </c>
      <c r="F37" s="59">
        <v>55</v>
      </c>
      <c r="G37" s="59">
        <v>55</v>
      </c>
      <c r="H37" s="59">
        <v>54</v>
      </c>
      <c r="I37" s="58">
        <v>56</v>
      </c>
      <c r="J37" s="58">
        <v>57</v>
      </c>
      <c r="K37" s="59">
        <v>58</v>
      </c>
      <c r="L37" s="58">
        <v>58</v>
      </c>
      <c r="M37" s="60">
        <v>58</v>
      </c>
      <c r="N37" s="58">
        <f t="shared" si="1"/>
        <v>669</v>
      </c>
      <c r="O37" s="64">
        <f t="shared" si="0"/>
        <v>56</v>
      </c>
    </row>
    <row r="38" spans="1:15" ht="17.100000000000001" customHeight="1" x14ac:dyDescent="0.15">
      <c r="A38" s="57" t="s">
        <v>138</v>
      </c>
      <c r="B38" s="58">
        <v>173</v>
      </c>
      <c r="C38" s="58">
        <v>171</v>
      </c>
      <c r="D38" s="58">
        <v>172</v>
      </c>
      <c r="E38" s="59">
        <v>172</v>
      </c>
      <c r="F38" s="59">
        <v>172</v>
      </c>
      <c r="G38" s="59">
        <v>171</v>
      </c>
      <c r="H38" s="59">
        <v>174</v>
      </c>
      <c r="I38" s="58">
        <v>171</v>
      </c>
      <c r="J38" s="58">
        <v>167</v>
      </c>
      <c r="K38" s="59">
        <v>166</v>
      </c>
      <c r="L38" s="58">
        <v>163</v>
      </c>
      <c r="M38" s="60">
        <v>163</v>
      </c>
      <c r="N38" s="58">
        <f t="shared" si="1"/>
        <v>2035</v>
      </c>
      <c r="O38" s="64">
        <f t="shared" si="0"/>
        <v>170</v>
      </c>
    </row>
    <row r="39" spans="1:15" ht="17.100000000000001" customHeight="1" x14ac:dyDescent="0.15">
      <c r="A39" s="61" t="s">
        <v>139</v>
      </c>
      <c r="B39" s="58">
        <v>194</v>
      </c>
      <c r="C39" s="58">
        <v>196</v>
      </c>
      <c r="D39" s="58">
        <v>195</v>
      </c>
      <c r="E39" s="59">
        <v>196</v>
      </c>
      <c r="F39" s="59">
        <v>197</v>
      </c>
      <c r="G39" s="59">
        <v>192</v>
      </c>
      <c r="H39" s="59">
        <v>193</v>
      </c>
      <c r="I39" s="58">
        <v>192</v>
      </c>
      <c r="J39" s="58">
        <v>187</v>
      </c>
      <c r="K39" s="59">
        <v>187</v>
      </c>
      <c r="L39" s="58">
        <v>185</v>
      </c>
      <c r="M39" s="60">
        <v>183</v>
      </c>
      <c r="N39" s="58">
        <f t="shared" si="1"/>
        <v>2297</v>
      </c>
      <c r="O39" s="64">
        <f t="shared" si="0"/>
        <v>191</v>
      </c>
    </row>
    <row r="40" spans="1:15" ht="17.100000000000001" customHeight="1" x14ac:dyDescent="0.15">
      <c r="A40" s="57" t="s">
        <v>140</v>
      </c>
      <c r="B40" s="58">
        <v>1078</v>
      </c>
      <c r="C40" s="58">
        <v>1086</v>
      </c>
      <c r="D40" s="58">
        <v>1086</v>
      </c>
      <c r="E40" s="59">
        <v>1079</v>
      </c>
      <c r="F40" s="59">
        <v>1073</v>
      </c>
      <c r="G40" s="59">
        <v>1077</v>
      </c>
      <c r="H40" s="59">
        <v>1074</v>
      </c>
      <c r="I40" s="58">
        <v>1075</v>
      </c>
      <c r="J40" s="58">
        <v>1076</v>
      </c>
      <c r="K40" s="59">
        <v>1076</v>
      </c>
      <c r="L40" s="58">
        <v>1071</v>
      </c>
      <c r="M40" s="60">
        <v>1065</v>
      </c>
      <c r="N40" s="58">
        <f t="shared" si="1"/>
        <v>12916</v>
      </c>
      <c r="O40" s="64">
        <f t="shared" si="0"/>
        <v>1076</v>
      </c>
    </row>
    <row r="41" spans="1:15" ht="17.100000000000001" customHeight="1" x14ac:dyDescent="0.15">
      <c r="A41" s="61" t="s">
        <v>141</v>
      </c>
      <c r="B41" s="58">
        <v>3305</v>
      </c>
      <c r="C41" s="58">
        <v>3320</v>
      </c>
      <c r="D41" s="58">
        <v>3335</v>
      </c>
      <c r="E41" s="59">
        <v>3342</v>
      </c>
      <c r="F41" s="59">
        <v>3332</v>
      </c>
      <c r="G41" s="59">
        <v>3353</v>
      </c>
      <c r="H41" s="59">
        <v>3373</v>
      </c>
      <c r="I41" s="58">
        <v>3398</v>
      </c>
      <c r="J41" s="58">
        <v>3421</v>
      </c>
      <c r="K41" s="59">
        <v>3429</v>
      </c>
      <c r="L41" s="58">
        <v>3449</v>
      </c>
      <c r="M41" s="60">
        <v>3471</v>
      </c>
      <c r="N41" s="58">
        <f t="shared" si="1"/>
        <v>40528</v>
      </c>
      <c r="O41" s="64">
        <f t="shared" si="0"/>
        <v>3377</v>
      </c>
    </row>
    <row r="42" spans="1:15" ht="17.100000000000001" customHeight="1" x14ac:dyDescent="0.15">
      <c r="A42" s="57" t="s">
        <v>142</v>
      </c>
      <c r="B42" s="58">
        <v>157</v>
      </c>
      <c r="C42" s="58">
        <v>161</v>
      </c>
      <c r="D42" s="58">
        <v>161</v>
      </c>
      <c r="E42" s="59">
        <v>163</v>
      </c>
      <c r="F42" s="59">
        <v>161</v>
      </c>
      <c r="G42" s="59">
        <v>162</v>
      </c>
      <c r="H42" s="59">
        <v>162</v>
      </c>
      <c r="I42" s="58">
        <v>159</v>
      </c>
      <c r="J42" s="58">
        <v>158</v>
      </c>
      <c r="K42" s="59">
        <v>158</v>
      </c>
      <c r="L42" s="58">
        <v>159</v>
      </c>
      <c r="M42" s="60">
        <v>159</v>
      </c>
      <c r="N42" s="58">
        <f t="shared" si="1"/>
        <v>1920</v>
      </c>
      <c r="O42" s="64">
        <f t="shared" si="0"/>
        <v>160</v>
      </c>
    </row>
    <row r="43" spans="1:15" ht="17.100000000000001" customHeight="1" x14ac:dyDescent="0.15">
      <c r="A43" s="61" t="s">
        <v>143</v>
      </c>
      <c r="B43" s="58">
        <v>427</v>
      </c>
      <c r="C43" s="58">
        <v>430</v>
      </c>
      <c r="D43" s="58">
        <v>431</v>
      </c>
      <c r="E43" s="59">
        <v>432</v>
      </c>
      <c r="F43" s="59">
        <v>432</v>
      </c>
      <c r="G43" s="59">
        <v>431</v>
      </c>
      <c r="H43" s="59">
        <v>435</v>
      </c>
      <c r="I43" s="58">
        <v>431</v>
      </c>
      <c r="J43" s="58">
        <v>434</v>
      </c>
      <c r="K43" s="59">
        <v>433</v>
      </c>
      <c r="L43" s="58">
        <v>436</v>
      </c>
      <c r="M43" s="60">
        <v>436</v>
      </c>
      <c r="N43" s="58">
        <f t="shared" si="1"/>
        <v>5188</v>
      </c>
      <c r="O43" s="64">
        <f t="shared" si="0"/>
        <v>432</v>
      </c>
    </row>
    <row r="44" spans="1:15" ht="17.100000000000001" customHeight="1" x14ac:dyDescent="0.15">
      <c r="A44" s="57" t="s">
        <v>144</v>
      </c>
      <c r="B44" s="58">
        <v>153</v>
      </c>
      <c r="C44" s="58">
        <v>153</v>
      </c>
      <c r="D44" s="58">
        <v>156</v>
      </c>
      <c r="E44" s="59">
        <v>157</v>
      </c>
      <c r="F44" s="59">
        <v>155</v>
      </c>
      <c r="G44" s="59">
        <v>158</v>
      </c>
      <c r="H44" s="59">
        <v>155</v>
      </c>
      <c r="I44" s="58">
        <v>155</v>
      </c>
      <c r="J44" s="58">
        <v>150</v>
      </c>
      <c r="K44" s="59">
        <v>150</v>
      </c>
      <c r="L44" s="58">
        <v>149</v>
      </c>
      <c r="M44" s="60">
        <v>149</v>
      </c>
      <c r="N44" s="58">
        <f>SUM(B44:M44)</f>
        <v>1840</v>
      </c>
      <c r="O44" s="64">
        <f t="shared" si="0"/>
        <v>153</v>
      </c>
    </row>
    <row r="45" spans="1:15" ht="17.100000000000001" customHeight="1" x14ac:dyDescent="0.15">
      <c r="A45" s="62" t="s">
        <v>145</v>
      </c>
      <c r="B45" s="63">
        <f t="shared" ref="B45:M45" si="2">SUM(B4:B44)</f>
        <v>155946</v>
      </c>
      <c r="C45" s="63">
        <f t="shared" si="2"/>
        <v>156520</v>
      </c>
      <c r="D45" s="63">
        <f t="shared" si="2"/>
        <v>156944</v>
      </c>
      <c r="E45" s="63">
        <f t="shared" si="2"/>
        <v>157215</v>
      </c>
      <c r="F45" s="63">
        <f t="shared" si="2"/>
        <v>157360</v>
      </c>
      <c r="G45" s="63">
        <f t="shared" si="2"/>
        <v>157891</v>
      </c>
      <c r="H45" s="63">
        <f t="shared" si="2"/>
        <v>158599</v>
      </c>
      <c r="I45" s="63">
        <f t="shared" si="2"/>
        <v>159531</v>
      </c>
      <c r="J45" s="63">
        <f t="shared" si="2"/>
        <v>160201</v>
      </c>
      <c r="K45" s="63">
        <f t="shared" si="2"/>
        <v>160741</v>
      </c>
      <c r="L45" s="63">
        <f t="shared" si="2"/>
        <v>161367</v>
      </c>
      <c r="M45" s="63">
        <f t="shared" si="2"/>
        <v>161747</v>
      </c>
      <c r="N45" s="94">
        <f>SUM(B45:M45)</f>
        <v>1904062</v>
      </c>
      <c r="O45" s="95">
        <f t="shared" ref="O45:O47" si="3">ROUND(N45/$Q$2,0)</f>
        <v>158672</v>
      </c>
    </row>
    <row r="46" spans="1:15" x14ac:dyDescent="0.15">
      <c r="A46" s="64" t="s">
        <v>146</v>
      </c>
      <c r="B46" s="58">
        <v>965</v>
      </c>
      <c r="C46" s="58">
        <v>958</v>
      </c>
      <c r="D46" s="58">
        <v>952</v>
      </c>
      <c r="E46" s="58">
        <v>936</v>
      </c>
      <c r="F46" s="58">
        <v>928</v>
      </c>
      <c r="G46" s="58">
        <v>913</v>
      </c>
      <c r="H46" s="58">
        <v>905</v>
      </c>
      <c r="I46" s="58">
        <v>897</v>
      </c>
      <c r="J46" s="58">
        <v>876</v>
      </c>
      <c r="K46" s="58">
        <v>863</v>
      </c>
      <c r="L46" s="58">
        <v>850</v>
      </c>
      <c r="M46" s="58">
        <v>842</v>
      </c>
      <c r="N46" s="65">
        <f>SUM(B46:M46)</f>
        <v>10885</v>
      </c>
      <c r="O46" s="65">
        <f t="shared" si="3"/>
        <v>907</v>
      </c>
    </row>
    <row r="47" spans="1:15" x14ac:dyDescent="0.15">
      <c r="A47" s="64" t="s">
        <v>147</v>
      </c>
      <c r="B47" s="58">
        <v>2442</v>
      </c>
      <c r="C47" s="58">
        <v>2442</v>
      </c>
      <c r="D47" s="58">
        <v>2431</v>
      </c>
      <c r="E47" s="58">
        <v>2426</v>
      </c>
      <c r="F47" s="58">
        <v>2391</v>
      </c>
      <c r="G47" s="58">
        <v>2372</v>
      </c>
      <c r="H47" s="58">
        <v>2356</v>
      </c>
      <c r="I47" s="58">
        <v>2371</v>
      </c>
      <c r="J47" s="58">
        <v>2340</v>
      </c>
      <c r="K47" s="58">
        <v>2313</v>
      </c>
      <c r="L47" s="66">
        <v>2318</v>
      </c>
      <c r="M47" s="58">
        <v>2328</v>
      </c>
      <c r="N47" s="65">
        <f>SUM(B47:M47)</f>
        <v>28530</v>
      </c>
      <c r="O47" s="65">
        <f t="shared" si="3"/>
        <v>2378</v>
      </c>
    </row>
  </sheetData>
  <sheetProtection sheet="1" insertColumns="0" insertRows="0" insertHyperlinks="0" deleteColumns="0" deleteRows="0" autoFilter="0" pivotTables="0"/>
  <autoFilter ref="A3:WVL3" xr:uid="{FF2D4EDD-BF75-4280-979C-43FA7C23778C}"/>
  <mergeCells count="2">
    <mergeCell ref="A1:B1"/>
    <mergeCell ref="A2:A3"/>
  </mergeCells>
  <phoneticPr fontId="4"/>
  <pageMargins left="0.62992125984251968" right="0.23622047244094491" top="0.74803149606299213" bottom="0.74803149606299213" header="0.31496062992125984" footer="0.31496062992125984"/>
  <pageSetup paperSize="9" scale="63" orientation="landscape" r:id="rId1"/>
  <headerFooter>
    <oddHeader>&amp;C&amp;A&amp;R&amp;D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K57" sqref="K57"/>
      <selection pane="topRight" activeCell="K57" sqref="K57"/>
      <selection pane="bottomLeft" activeCell="K57" sqref="K57"/>
      <selection pane="bottomRight" activeCell="B1" sqref="B1:S1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9.875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1.5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8" width="11.125" customWidth="1"/>
    <col min="79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1.75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2.5" style="106" hidden="1" customWidth="1"/>
    <col min="116" max="116" width="7.375" style="106" hidden="1" customWidth="1"/>
    <col min="117" max="117" width="6.625" style="106" hidden="1" customWidth="1"/>
    <col min="118" max="118" width="10" style="106" hidden="1" customWidth="1"/>
    <col min="119" max="119" width="8.25" style="106" hidden="1" customWidth="1"/>
    <col min="120" max="120" width="9.6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8.375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5.125" bestFit="1" customWidth="1"/>
    <col min="145" max="145" width="5.375" bestFit="1" customWidth="1"/>
    <col min="146" max="147" width="14.875" bestFit="1" customWidth="1"/>
    <col min="148" max="148" width="21" bestFit="1" customWidth="1"/>
    <col min="149" max="149" width="15.125" bestFit="1" customWidth="1"/>
    <col min="150" max="150" width="5.375" bestFit="1" customWidth="1"/>
    <col min="151" max="151" width="15.125" bestFit="1" customWidth="1"/>
    <col min="152" max="152" width="5.375" bestFit="1" customWidth="1"/>
  </cols>
  <sheetData>
    <row r="1" spans="1:152" s="1" customFormat="1" ht="24" customHeight="1" x14ac:dyDescent="0.15">
      <c r="B1" s="223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 t="s">
        <v>1</v>
      </c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 t="s">
        <v>2</v>
      </c>
      <c r="AM1" s="224"/>
      <c r="AN1" s="224"/>
      <c r="AO1" s="224"/>
      <c r="AP1" s="224"/>
      <c r="AQ1" s="224"/>
      <c r="AR1" s="223" t="s">
        <v>3</v>
      </c>
      <c r="AS1" s="223"/>
      <c r="AT1" s="223"/>
      <c r="AU1" s="223"/>
      <c r="AV1" s="223"/>
      <c r="AW1" s="223"/>
      <c r="AX1" s="224" t="s">
        <v>4</v>
      </c>
      <c r="AY1" s="224"/>
      <c r="AZ1" s="224"/>
      <c r="BA1" s="224"/>
      <c r="BB1" s="224"/>
      <c r="BC1" s="224"/>
      <c r="BD1" s="223" t="s">
        <v>5</v>
      </c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 t="s">
        <v>6</v>
      </c>
      <c r="BW1" s="223"/>
      <c r="BX1" s="223"/>
      <c r="BY1" s="223"/>
      <c r="BZ1" s="223"/>
      <c r="CA1" s="223"/>
      <c r="CB1" s="224" t="s">
        <v>7</v>
      </c>
      <c r="CC1" s="224"/>
      <c r="CD1" s="224"/>
      <c r="CE1" s="224"/>
      <c r="CF1" s="224"/>
      <c r="CG1" s="224"/>
      <c r="CH1" s="226" t="s">
        <v>8</v>
      </c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8"/>
      <c r="CT1" s="225" t="s">
        <v>9</v>
      </c>
      <c r="CU1" s="225"/>
      <c r="CV1" s="225"/>
      <c r="CW1" s="225"/>
      <c r="CX1" s="225"/>
      <c r="CY1" s="225"/>
      <c r="CZ1" s="225" t="s">
        <v>10</v>
      </c>
      <c r="DA1" s="225"/>
      <c r="DB1" s="225"/>
      <c r="DC1" s="225"/>
      <c r="DD1" s="225"/>
      <c r="DE1" s="225"/>
      <c r="DF1" s="225" t="s">
        <v>11</v>
      </c>
      <c r="DG1" s="225"/>
      <c r="DH1" s="225"/>
      <c r="DI1" s="225"/>
      <c r="DJ1" s="225"/>
      <c r="DK1" s="225"/>
      <c r="DL1" s="225" t="s">
        <v>12</v>
      </c>
      <c r="DM1" s="225"/>
      <c r="DN1" s="225"/>
      <c r="DO1" s="225"/>
      <c r="DP1" s="225"/>
      <c r="DR1" s="233" t="s">
        <v>68</v>
      </c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29" t="s">
        <v>69</v>
      </c>
      <c r="EI1" s="230"/>
      <c r="EK1" s="229" t="s">
        <v>70</v>
      </c>
      <c r="EL1" s="230"/>
    </row>
    <row r="2" spans="1:152" s="1" customFormat="1" ht="24" customHeight="1" x14ac:dyDescent="0.2">
      <c r="B2" s="223" t="s">
        <v>13</v>
      </c>
      <c r="C2" s="223"/>
      <c r="D2" s="223"/>
      <c r="E2" s="223"/>
      <c r="F2" s="223"/>
      <c r="G2" s="223"/>
      <c r="H2" s="223" t="s">
        <v>14</v>
      </c>
      <c r="I2" s="223"/>
      <c r="J2" s="223"/>
      <c r="K2" s="223"/>
      <c r="L2" s="223"/>
      <c r="M2" s="223"/>
      <c r="N2" s="224" t="s">
        <v>15</v>
      </c>
      <c r="O2" s="224"/>
      <c r="P2" s="224"/>
      <c r="Q2" s="224"/>
      <c r="R2" s="224"/>
      <c r="S2" s="224"/>
      <c r="T2" s="223" t="s">
        <v>13</v>
      </c>
      <c r="U2" s="223"/>
      <c r="V2" s="223"/>
      <c r="W2" s="223"/>
      <c r="X2" s="223"/>
      <c r="Y2" s="223"/>
      <c r="Z2" s="223" t="s">
        <v>14</v>
      </c>
      <c r="AA2" s="223"/>
      <c r="AB2" s="223"/>
      <c r="AC2" s="223"/>
      <c r="AD2" s="223"/>
      <c r="AE2" s="223"/>
      <c r="AF2" s="224" t="s">
        <v>15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3"/>
      <c r="AS2" s="223"/>
      <c r="AT2" s="223"/>
      <c r="AU2" s="223"/>
      <c r="AV2" s="223"/>
      <c r="AW2" s="223"/>
      <c r="AX2" s="224"/>
      <c r="AY2" s="224"/>
      <c r="AZ2" s="224"/>
      <c r="BA2" s="224"/>
      <c r="BB2" s="224"/>
      <c r="BC2" s="224"/>
      <c r="BD2" s="223" t="s">
        <v>0</v>
      </c>
      <c r="BE2" s="223"/>
      <c r="BF2" s="223"/>
      <c r="BG2" s="223"/>
      <c r="BH2" s="223"/>
      <c r="BI2" s="223"/>
      <c r="BJ2" s="223" t="s">
        <v>1</v>
      </c>
      <c r="BK2" s="223"/>
      <c r="BL2" s="223"/>
      <c r="BM2" s="223"/>
      <c r="BN2" s="223"/>
      <c r="BO2" s="223"/>
      <c r="BP2" s="224" t="s">
        <v>15</v>
      </c>
      <c r="BQ2" s="224"/>
      <c r="BR2" s="224"/>
      <c r="BS2" s="224"/>
      <c r="BT2" s="224"/>
      <c r="BU2" s="224"/>
      <c r="BV2" s="223"/>
      <c r="BW2" s="223"/>
      <c r="BX2" s="223"/>
      <c r="BY2" s="223"/>
      <c r="BZ2" s="223"/>
      <c r="CA2" s="223"/>
      <c r="CB2" s="224"/>
      <c r="CC2" s="224"/>
      <c r="CD2" s="224"/>
      <c r="CE2" s="224"/>
      <c r="CF2" s="224"/>
      <c r="CG2" s="224"/>
      <c r="CH2" s="226" t="s">
        <v>16</v>
      </c>
      <c r="CI2" s="227"/>
      <c r="CJ2" s="227"/>
      <c r="CK2" s="227"/>
      <c r="CL2" s="227"/>
      <c r="CM2" s="228"/>
      <c r="CN2" s="226" t="s">
        <v>17</v>
      </c>
      <c r="CO2" s="227"/>
      <c r="CP2" s="227"/>
      <c r="CQ2" s="227"/>
      <c r="CR2" s="227"/>
      <c r="CS2" s="228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R2" s="231" t="s">
        <v>16</v>
      </c>
      <c r="DS2" s="231"/>
      <c r="DT2" s="231" t="s">
        <v>74</v>
      </c>
      <c r="DU2" s="231"/>
      <c r="DV2" s="232" t="s">
        <v>73</v>
      </c>
      <c r="DW2" s="232"/>
      <c r="DX2" s="231" t="s">
        <v>72</v>
      </c>
      <c r="DY2" s="231"/>
      <c r="DZ2" s="231" t="s">
        <v>71</v>
      </c>
      <c r="EA2" s="231"/>
      <c r="EB2" s="231" t="s">
        <v>78</v>
      </c>
      <c r="EC2" s="231"/>
      <c r="ED2" s="231" t="s">
        <v>75</v>
      </c>
      <c r="EE2" s="231"/>
      <c r="EF2" s="231" t="s">
        <v>79</v>
      </c>
      <c r="EG2" s="231"/>
      <c r="EH2" s="230"/>
      <c r="EI2" s="230"/>
      <c r="EK2" s="230"/>
      <c r="EL2" s="230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 t="s">
        <v>149</v>
      </c>
      <c r="EU3" s="67" t="s">
        <v>154</v>
      </c>
      <c r="EV3" s="67" t="s">
        <v>149</v>
      </c>
    </row>
    <row r="4" spans="1:152" s="1" customFormat="1" ht="15.95" customHeight="1" x14ac:dyDescent="0.15">
      <c r="A4" s="2" t="s">
        <v>26</v>
      </c>
      <c r="B4" s="6">
        <v>32257</v>
      </c>
      <c r="C4" s="6">
        <v>21137583920</v>
      </c>
      <c r="D4" s="7">
        <v>18244331956</v>
      </c>
      <c r="E4" s="7">
        <v>1689167106</v>
      </c>
      <c r="F4" s="7">
        <v>1158470200</v>
      </c>
      <c r="G4" s="7">
        <v>45614658</v>
      </c>
      <c r="H4" s="7">
        <v>537476</v>
      </c>
      <c r="I4" s="7">
        <v>10055195600</v>
      </c>
      <c r="J4" s="7">
        <v>8634099190</v>
      </c>
      <c r="K4" s="7">
        <v>288267670</v>
      </c>
      <c r="L4" s="7">
        <v>1018603899</v>
      </c>
      <c r="M4" s="7">
        <v>114224771</v>
      </c>
      <c r="N4" s="7">
        <f t="shared" ref="N4:N44" si="0">B4+H4</f>
        <v>569733</v>
      </c>
      <c r="O4" s="7">
        <f t="shared" ref="O4:O44" si="1">C4+I4</f>
        <v>31192779520</v>
      </c>
      <c r="P4" s="7">
        <f t="shared" ref="P4:P44" si="2">D4+J4</f>
        <v>26878431146</v>
      </c>
      <c r="Q4" s="7">
        <f t="shared" ref="Q4:Q44" si="3">E4+K4</f>
        <v>1977434776</v>
      </c>
      <c r="R4" s="7">
        <f t="shared" ref="R4:R44" si="4">F4+L4</f>
        <v>2177074099</v>
      </c>
      <c r="S4" s="7">
        <f t="shared" ref="S4:S44" si="5">G4+M4</f>
        <v>159839429</v>
      </c>
      <c r="T4" s="6">
        <v>145</v>
      </c>
      <c r="U4" s="7">
        <v>30778860</v>
      </c>
      <c r="V4" s="7">
        <v>26800771</v>
      </c>
      <c r="W4" s="7">
        <v>935704</v>
      </c>
      <c r="X4" s="7">
        <v>3042385</v>
      </c>
      <c r="Y4" s="7">
        <v>0</v>
      </c>
      <c r="Z4" s="7">
        <v>77030</v>
      </c>
      <c r="AA4" s="7">
        <v>1053349170</v>
      </c>
      <c r="AB4" s="7">
        <v>901480973</v>
      </c>
      <c r="AC4" s="7">
        <v>2206403</v>
      </c>
      <c r="AD4" s="7">
        <v>149242932</v>
      </c>
      <c r="AE4" s="7">
        <v>418862</v>
      </c>
      <c r="AF4" s="7">
        <f t="shared" ref="AF4:AF44" si="6">T4+Z4</f>
        <v>77175</v>
      </c>
      <c r="AG4" s="7">
        <f t="shared" ref="AG4:AG44" si="7">U4+AA4</f>
        <v>1084128030</v>
      </c>
      <c r="AH4" s="7">
        <f t="shared" ref="AH4:AH44" si="8">V4+AB4</f>
        <v>928281744</v>
      </c>
      <c r="AI4" s="7">
        <f t="shared" ref="AI4:AI44" si="9">W4+AC4</f>
        <v>3142107</v>
      </c>
      <c r="AJ4" s="7">
        <f t="shared" ref="AJ4:AJ44" si="10">X4+AD4</f>
        <v>152285317</v>
      </c>
      <c r="AK4" s="7">
        <f t="shared" ref="AK4:AK44" si="11">Y4+AE4</f>
        <v>418862</v>
      </c>
      <c r="AL4" s="6">
        <f t="shared" ref="AL4:AL44" si="12">AF4+N4</f>
        <v>646908</v>
      </c>
      <c r="AM4" s="7">
        <f t="shared" ref="AM4:AM44" si="13">AG4+O4</f>
        <v>32276907550</v>
      </c>
      <c r="AN4" s="7">
        <f t="shared" ref="AN4:AN44" si="14">AH4+P4</f>
        <v>27806712890</v>
      </c>
      <c r="AO4" s="7">
        <f t="shared" ref="AO4:AO44" si="15">AI4+Q4</f>
        <v>1980576883</v>
      </c>
      <c r="AP4" s="7">
        <f t="shared" ref="AP4:AP44" si="16">AJ4+R4</f>
        <v>2329359416</v>
      </c>
      <c r="AQ4" s="7">
        <f t="shared" ref="AQ4:AQ44" si="17">AK4+S4</f>
        <v>160258291</v>
      </c>
      <c r="AR4" s="7">
        <v>403590</v>
      </c>
      <c r="AS4" s="7">
        <v>5241128260</v>
      </c>
      <c r="AT4" s="7">
        <v>4494145382</v>
      </c>
      <c r="AU4" s="7">
        <v>77739735</v>
      </c>
      <c r="AV4" s="7">
        <v>629145554</v>
      </c>
      <c r="AW4" s="7">
        <v>40097589</v>
      </c>
      <c r="AX4" s="7">
        <f t="shared" ref="AX4:AX44" si="18">AL4+AR4</f>
        <v>1050498</v>
      </c>
      <c r="AY4" s="7">
        <f t="shared" ref="AY4:AY44" si="19">AM4+AS4</f>
        <v>37518035810</v>
      </c>
      <c r="AZ4" s="7">
        <f t="shared" ref="AZ4:AZ44" si="20">AN4+AT4</f>
        <v>32300858272</v>
      </c>
      <c r="BA4" s="7">
        <f t="shared" ref="BA4:BA44" si="21">AO4+AU4</f>
        <v>2058316618</v>
      </c>
      <c r="BB4" s="7">
        <f t="shared" ref="BB4:BB44" si="22">AP4+AV4</f>
        <v>2958504970</v>
      </c>
      <c r="BC4" s="7">
        <f t="shared" ref="BC4:BC44" si="23">AQ4+AW4</f>
        <v>200355880</v>
      </c>
      <c r="BD4" s="6">
        <v>31226</v>
      </c>
      <c r="BE4" s="7">
        <v>993384154</v>
      </c>
      <c r="BF4" s="7">
        <v>519537434</v>
      </c>
      <c r="BG4" s="7">
        <v>0</v>
      </c>
      <c r="BH4" s="7">
        <v>472228030</v>
      </c>
      <c r="BI4" s="7">
        <v>1618690</v>
      </c>
      <c r="BJ4" s="7">
        <v>145</v>
      </c>
      <c r="BK4" s="7">
        <v>655029</v>
      </c>
      <c r="BL4" s="7">
        <v>343259</v>
      </c>
      <c r="BM4" s="7">
        <v>0</v>
      </c>
      <c r="BN4" s="7">
        <v>311770</v>
      </c>
      <c r="BO4" s="7">
        <v>0</v>
      </c>
      <c r="BP4" s="7">
        <f t="shared" ref="BP4:BP44" si="24">BD4+BJ4</f>
        <v>31371</v>
      </c>
      <c r="BQ4" s="7">
        <f t="shared" ref="BQ4:BQ44" si="25">BE4+BK4</f>
        <v>994039183</v>
      </c>
      <c r="BR4" s="7">
        <f t="shared" ref="BR4:BR44" si="26">BF4+BL4</f>
        <v>519880693</v>
      </c>
      <c r="BS4" s="7">
        <f t="shared" ref="BS4:BS44" si="27">BG4+BM4</f>
        <v>0</v>
      </c>
      <c r="BT4" s="7">
        <f t="shared" ref="BT4:BT44" si="28">BH4+BN4</f>
        <v>472539800</v>
      </c>
      <c r="BU4" s="7">
        <f t="shared" ref="BU4:BU44" si="29">BI4+BO4</f>
        <v>1618690</v>
      </c>
      <c r="BV4" s="6">
        <v>5924</v>
      </c>
      <c r="BW4" s="7">
        <v>898901400</v>
      </c>
      <c r="BX4" s="7">
        <v>779067366</v>
      </c>
      <c r="BY4" s="7">
        <v>42555813</v>
      </c>
      <c r="BZ4" s="7">
        <v>51239318</v>
      </c>
      <c r="CA4" s="7">
        <v>26038903</v>
      </c>
      <c r="CB4" s="7">
        <f t="shared" ref="CB4:CB44" si="30">AX4+BV4</f>
        <v>1056422</v>
      </c>
      <c r="CC4" s="7">
        <f t="shared" ref="CC4:CC44" si="31">AY4+BQ4+BW4</f>
        <v>39410976393</v>
      </c>
      <c r="CD4" s="7">
        <f t="shared" ref="CD4:CD44" si="32">AZ4+BR4+BX4</f>
        <v>33599806331</v>
      </c>
      <c r="CE4" s="7">
        <f t="shared" ref="CE4:CE44" si="33">BA4+BS4+BY4</f>
        <v>2100872431</v>
      </c>
      <c r="CF4" s="7">
        <f t="shared" ref="CF4:CF44" si="34">BB4+BT4+BZ4</f>
        <v>3482284088</v>
      </c>
      <c r="CG4" s="7">
        <f t="shared" ref="CG4:CG44" si="35">BC4+BU4+CA4</f>
        <v>228013473</v>
      </c>
      <c r="CH4" s="100">
        <v>5217</v>
      </c>
      <c r="CI4" s="101">
        <v>30424926</v>
      </c>
      <c r="CJ4" s="101">
        <v>25723403</v>
      </c>
      <c r="CK4" s="101">
        <v>0</v>
      </c>
      <c r="CL4" s="101">
        <v>4701523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5217</v>
      </c>
      <c r="DA4" s="101">
        <f t="shared" ref="DA4:DA44" si="36">CI4+CO4+CU4</f>
        <v>30424926</v>
      </c>
      <c r="DB4" s="101">
        <f t="shared" ref="DB4:DB44" si="37">CJ4+CP4+CV4</f>
        <v>25723403</v>
      </c>
      <c r="DC4" s="101">
        <f t="shared" ref="DC4:DC44" si="38">CK4+CQ4+CW4</f>
        <v>0</v>
      </c>
      <c r="DD4" s="101">
        <f t="shared" ref="DD4:DD44" si="39">CL4+CR4+CX4</f>
        <v>4701523</v>
      </c>
      <c r="DE4" s="101">
        <f t="shared" ref="DE4:DE44" si="40">CM4+CS4+CY4</f>
        <v>0</v>
      </c>
      <c r="DF4" s="101">
        <f>CB4+CZ4</f>
        <v>1061639</v>
      </c>
      <c r="DG4" s="101">
        <f t="shared" ref="DG4:DG44" si="41">CC4+DA4</f>
        <v>39441401319</v>
      </c>
      <c r="DH4" s="101">
        <f t="shared" ref="DH4:DH44" si="42">CD4+DB4</f>
        <v>33625529734</v>
      </c>
      <c r="DI4" s="101">
        <f t="shared" ref="DI4:DI44" si="43">CE4+DC4</f>
        <v>2100872431</v>
      </c>
      <c r="DJ4" s="101">
        <f t="shared" ref="DJ4:DJ44" si="44">CF4+DD4</f>
        <v>3486985611</v>
      </c>
      <c r="DK4" s="101">
        <f t="shared" ref="DK4:DK44" si="45">CG4+DE4</f>
        <v>228013473</v>
      </c>
      <c r="DL4" s="101">
        <v>23745</v>
      </c>
      <c r="DM4" s="101">
        <v>31172</v>
      </c>
      <c r="DN4" s="101">
        <v>54917</v>
      </c>
      <c r="DO4" s="101">
        <v>4414</v>
      </c>
      <c r="DP4" s="101">
        <v>1999</v>
      </c>
      <c r="DR4" s="16">
        <f>'７割'!DR4+'８割 '!DR4+'９割'!DR4</f>
        <v>5217</v>
      </c>
      <c r="DS4" s="16">
        <f>'７割'!DS4+'８割 '!DS4+'９割'!DS4</f>
        <v>25689102</v>
      </c>
      <c r="DT4" s="16">
        <f>'７割'!DT4+'８割 '!DT4+'９割'!DT4</f>
        <v>2233</v>
      </c>
      <c r="DU4" s="16">
        <f>'７割'!DU4+'８割 '!DU4+'９割'!DU4</f>
        <v>44393147</v>
      </c>
      <c r="DV4" s="16">
        <f>'７割'!DV4+'８割 '!DV4+'９割'!DV4</f>
        <v>3321</v>
      </c>
      <c r="DW4" s="16">
        <f>'７割'!DW4+'８割 '!DW4+'９割'!DW4</f>
        <v>98275421</v>
      </c>
      <c r="DX4" s="16">
        <f>'７割'!DX4+'８割 '!DX4+'９割'!DX4</f>
        <v>1074</v>
      </c>
      <c r="DY4" s="16">
        <f>'７割'!DY4+'８割 '!DY4+'９割'!DY4</f>
        <v>32780298</v>
      </c>
      <c r="DZ4" s="16">
        <f>'７割'!DZ4+'８割 '!DZ4+'９割'!DZ4</f>
        <v>32</v>
      </c>
      <c r="EA4" s="16">
        <f>'７割'!EA4+'８割 '!EA4+'９割'!EA4</f>
        <v>1507955</v>
      </c>
      <c r="EB4" s="16">
        <f>'７割'!EB4+'８割 '!EB4+'９割'!EB4</f>
        <v>8</v>
      </c>
      <c r="EC4" s="16">
        <f>'７割'!EC4+'８割 '!EC4+'９割'!EC4</f>
        <v>563823</v>
      </c>
      <c r="ED4" s="16">
        <f>'７割'!ED4+'８割 '!ED4+'９割'!ED4</f>
        <v>0</v>
      </c>
      <c r="EE4" s="16">
        <f>'７割'!EE4+'８割 '!EE4+'９割'!EE4</f>
        <v>0</v>
      </c>
      <c r="EF4" s="16">
        <f>'７割'!EF4+'８割 '!EF4+'９割'!EF4</f>
        <v>0</v>
      </c>
      <c r="EG4" s="16">
        <f>'７割'!EG4+'８割 '!EG4+'９割'!EG4</f>
        <v>0</v>
      </c>
      <c r="EH4" s="16">
        <f>IF(SUM(DR4,DT4,DV4,DX4,DZ4,EB4,ED4,EF4)='７割'!EH4+'８割 '!EH4+'９割'!EH4,SUM(DR4,DT4,DV4,DX4,DZ4,EB4,ED4,EF4),"数値エラー")</f>
        <v>11885</v>
      </c>
      <c r="EI4" s="16">
        <f>IF(SUM(DS4,DU4,DW4,DY4,EA4,EC4,EE4,EG4)='７割'!EI4++'８割 '!EI4+'９割'!EI4,SUM(DS4,DU4,DW4,DY4,EA4,EC4,EE4,EG4),"数値エラー")</f>
        <v>203209746</v>
      </c>
      <c r="EK4" s="7">
        <f>CB4+EH4</f>
        <v>1068307</v>
      </c>
      <c r="EL4" s="7">
        <f>CC4+EI4</f>
        <v>39614186139</v>
      </c>
      <c r="EN4" s="69">
        <f>ROUND(EL4/INDEX(被保険者数!O:O,MATCH(A4,被保険者数!A:A,0),1),0)</f>
        <v>1103644</v>
      </c>
      <c r="EO4" s="1">
        <f t="shared" ref="EO4:EO45" si="46">RANK(EN4,$EN$4:$EN$45)</f>
        <v>8</v>
      </c>
      <c r="EP4" s="69">
        <f t="shared" ref="EP4:EP45" si="47">C4+U4</f>
        <v>21168362780</v>
      </c>
      <c r="EQ4" s="69">
        <f t="shared" ref="EQ4:EQ45" si="48">I4+AA4</f>
        <v>11108544770</v>
      </c>
      <c r="ER4" s="69">
        <f t="shared" ref="ER4:ER45" si="49">EL4-EP4-EQ4</f>
        <v>7337278589</v>
      </c>
      <c r="ES4" s="69">
        <f>ROUND(EP4/INDEX(被保険者数!O:O,MATCH(A4,被保険者数!A:A,0),1),0)</f>
        <v>589747</v>
      </c>
      <c r="ET4" s="69">
        <f>RANK(ES4,$ES$4:$ES$45)</f>
        <v>22</v>
      </c>
      <c r="EU4" s="69">
        <f>ROUND(EQ4/INDEX(被保険者数!O:O,MATCH(A4,被保険者数!A:A,0),1),0)</f>
        <v>309482</v>
      </c>
      <c r="EV4" s="1">
        <f>RANK(EU4,$EU$4:$EU$45)</f>
        <v>1</v>
      </c>
    </row>
    <row r="5" spans="1:152" s="1" customFormat="1" ht="15.95" customHeight="1" x14ac:dyDescent="0.15">
      <c r="A5" s="2" t="s">
        <v>27</v>
      </c>
      <c r="B5" s="6">
        <v>8873</v>
      </c>
      <c r="C5" s="7">
        <v>6043310960</v>
      </c>
      <c r="D5" s="7">
        <v>5199551554</v>
      </c>
      <c r="E5" s="7">
        <v>506527306</v>
      </c>
      <c r="F5" s="7">
        <v>322431309</v>
      </c>
      <c r="G5" s="7">
        <v>14800795</v>
      </c>
      <c r="H5" s="7">
        <v>133023</v>
      </c>
      <c r="I5" s="7">
        <v>2479649120</v>
      </c>
      <c r="J5" s="7">
        <v>2112485414</v>
      </c>
      <c r="K5" s="7">
        <v>84003486</v>
      </c>
      <c r="L5" s="7">
        <v>268682047</v>
      </c>
      <c r="M5" s="7">
        <v>14478173</v>
      </c>
      <c r="N5" s="7">
        <f t="shared" si="0"/>
        <v>141896</v>
      </c>
      <c r="O5" s="7">
        <f t="shared" si="1"/>
        <v>8522960080</v>
      </c>
      <c r="P5" s="7">
        <f t="shared" si="2"/>
        <v>7312036968</v>
      </c>
      <c r="Q5" s="7">
        <f t="shared" si="3"/>
        <v>590530792</v>
      </c>
      <c r="R5" s="7">
        <f t="shared" si="4"/>
        <v>591113356</v>
      </c>
      <c r="S5" s="7">
        <f t="shared" si="5"/>
        <v>29278968</v>
      </c>
      <c r="T5" s="6">
        <v>10</v>
      </c>
      <c r="U5" s="7">
        <v>2544050</v>
      </c>
      <c r="V5" s="7">
        <v>2178471</v>
      </c>
      <c r="W5" s="7">
        <v>97127</v>
      </c>
      <c r="X5" s="7">
        <v>268452</v>
      </c>
      <c r="Y5" s="7">
        <v>0</v>
      </c>
      <c r="Z5" s="7">
        <v>20323</v>
      </c>
      <c r="AA5" s="7">
        <v>277720220</v>
      </c>
      <c r="AB5" s="7">
        <v>235614521</v>
      </c>
      <c r="AC5" s="7">
        <v>505355</v>
      </c>
      <c r="AD5" s="7">
        <v>41550218</v>
      </c>
      <c r="AE5" s="7">
        <v>50126</v>
      </c>
      <c r="AF5" s="7">
        <f t="shared" si="6"/>
        <v>20333</v>
      </c>
      <c r="AG5" s="7">
        <f t="shared" si="7"/>
        <v>280264270</v>
      </c>
      <c r="AH5" s="7">
        <f t="shared" si="8"/>
        <v>237792992</v>
      </c>
      <c r="AI5" s="7">
        <f t="shared" si="9"/>
        <v>602482</v>
      </c>
      <c r="AJ5" s="7">
        <f t="shared" si="10"/>
        <v>41818670</v>
      </c>
      <c r="AK5" s="7">
        <f t="shared" si="11"/>
        <v>50126</v>
      </c>
      <c r="AL5" s="6">
        <f t="shared" si="12"/>
        <v>162229</v>
      </c>
      <c r="AM5" s="7">
        <f t="shared" si="13"/>
        <v>8803224350</v>
      </c>
      <c r="AN5" s="7">
        <f t="shared" si="14"/>
        <v>7549829960</v>
      </c>
      <c r="AO5" s="7">
        <f t="shared" si="15"/>
        <v>591133274</v>
      </c>
      <c r="AP5" s="7">
        <f t="shared" si="16"/>
        <v>632932026</v>
      </c>
      <c r="AQ5" s="7">
        <f t="shared" si="17"/>
        <v>29329094</v>
      </c>
      <c r="AR5" s="7">
        <v>96443</v>
      </c>
      <c r="AS5" s="7">
        <v>1257376460</v>
      </c>
      <c r="AT5" s="7">
        <v>1073581037</v>
      </c>
      <c r="AU5" s="7">
        <v>13576565</v>
      </c>
      <c r="AV5" s="7">
        <v>160901145</v>
      </c>
      <c r="AW5" s="7">
        <v>9317713</v>
      </c>
      <c r="AX5" s="7">
        <f t="shared" si="18"/>
        <v>258672</v>
      </c>
      <c r="AY5" s="7">
        <f t="shared" si="19"/>
        <v>10060600810</v>
      </c>
      <c r="AZ5" s="7">
        <f t="shared" si="20"/>
        <v>8623410997</v>
      </c>
      <c r="BA5" s="7">
        <f t="shared" si="21"/>
        <v>604709839</v>
      </c>
      <c r="BB5" s="7">
        <f t="shared" si="22"/>
        <v>793833171</v>
      </c>
      <c r="BC5" s="7">
        <f t="shared" si="23"/>
        <v>38646807</v>
      </c>
      <c r="BD5" s="6">
        <v>8604</v>
      </c>
      <c r="BE5" s="7">
        <v>281614716</v>
      </c>
      <c r="BF5" s="7">
        <v>144261746</v>
      </c>
      <c r="BG5" s="7">
        <v>0</v>
      </c>
      <c r="BH5" s="7">
        <v>137186160</v>
      </c>
      <c r="BI5" s="7">
        <v>166810</v>
      </c>
      <c r="BJ5" s="7">
        <v>10</v>
      </c>
      <c r="BK5" s="7">
        <v>72820</v>
      </c>
      <c r="BL5" s="7">
        <v>25700</v>
      </c>
      <c r="BM5" s="7">
        <v>0</v>
      </c>
      <c r="BN5" s="7">
        <v>47120</v>
      </c>
      <c r="BO5" s="7">
        <v>0</v>
      </c>
      <c r="BP5" s="7">
        <f t="shared" si="24"/>
        <v>8614</v>
      </c>
      <c r="BQ5" s="7">
        <f t="shared" si="25"/>
        <v>281687536</v>
      </c>
      <c r="BR5" s="7">
        <f t="shared" si="26"/>
        <v>144287446</v>
      </c>
      <c r="BS5" s="7">
        <f t="shared" si="27"/>
        <v>0</v>
      </c>
      <c r="BT5" s="7">
        <f t="shared" si="28"/>
        <v>137233280</v>
      </c>
      <c r="BU5" s="7">
        <f t="shared" si="29"/>
        <v>166810</v>
      </c>
      <c r="BV5" s="6">
        <v>1234</v>
      </c>
      <c r="BW5" s="7">
        <v>145116180</v>
      </c>
      <c r="BX5" s="7">
        <v>124027438</v>
      </c>
      <c r="BY5" s="7">
        <v>6017759</v>
      </c>
      <c r="BZ5" s="7">
        <v>9999299</v>
      </c>
      <c r="CA5" s="7">
        <v>5071684</v>
      </c>
      <c r="CB5" s="7">
        <f t="shared" si="30"/>
        <v>259906</v>
      </c>
      <c r="CC5" s="7">
        <f t="shared" si="31"/>
        <v>10487404526</v>
      </c>
      <c r="CD5" s="7">
        <f t="shared" si="32"/>
        <v>8891725881</v>
      </c>
      <c r="CE5" s="7">
        <f t="shared" si="33"/>
        <v>610727598</v>
      </c>
      <c r="CF5" s="7">
        <f t="shared" si="34"/>
        <v>941065750</v>
      </c>
      <c r="CG5" s="7">
        <f t="shared" si="35"/>
        <v>43885301</v>
      </c>
      <c r="CH5" s="100">
        <v>1894</v>
      </c>
      <c r="CI5" s="101">
        <v>11120156</v>
      </c>
      <c r="CJ5" s="101">
        <v>9333180</v>
      </c>
      <c r="CK5" s="101">
        <v>0</v>
      </c>
      <c r="CL5" s="101">
        <v>1786976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50">CH5+CN5+CT5</f>
        <v>1894</v>
      </c>
      <c r="DA5" s="101">
        <f t="shared" si="36"/>
        <v>11120156</v>
      </c>
      <c r="DB5" s="101">
        <f t="shared" si="37"/>
        <v>9333180</v>
      </c>
      <c r="DC5" s="101">
        <f t="shared" si="38"/>
        <v>0</v>
      </c>
      <c r="DD5" s="101">
        <f t="shared" si="39"/>
        <v>1786976</v>
      </c>
      <c r="DE5" s="101">
        <f t="shared" si="40"/>
        <v>0</v>
      </c>
      <c r="DF5" s="101">
        <f t="shared" ref="DF5:DF44" si="51">CB5+CZ5</f>
        <v>261800</v>
      </c>
      <c r="DG5" s="101">
        <f t="shared" si="41"/>
        <v>10498524682</v>
      </c>
      <c r="DH5" s="101">
        <f t="shared" si="42"/>
        <v>8901059061</v>
      </c>
      <c r="DI5" s="101">
        <f t="shared" si="43"/>
        <v>610727598</v>
      </c>
      <c r="DJ5" s="101">
        <f t="shared" si="44"/>
        <v>942852726</v>
      </c>
      <c r="DK5" s="101">
        <f t="shared" si="45"/>
        <v>43885301</v>
      </c>
      <c r="DL5" s="101">
        <v>6713</v>
      </c>
      <c r="DM5" s="101">
        <v>7531</v>
      </c>
      <c r="DN5" s="101">
        <v>14244</v>
      </c>
      <c r="DO5" s="101">
        <v>1618</v>
      </c>
      <c r="DP5" s="101">
        <v>581</v>
      </c>
      <c r="DR5" s="16">
        <f>'７割'!DR5+'８割 '!DR5+'９割'!DR5</f>
        <v>1893</v>
      </c>
      <c r="DS5" s="16">
        <f>'７割'!DS5+'８割 '!DS5+'９割'!DS5</f>
        <v>9325147</v>
      </c>
      <c r="DT5" s="16">
        <f>'７割'!DT5+'８割 '!DT5+'９割'!DT5</f>
        <v>577</v>
      </c>
      <c r="DU5" s="16">
        <f>'７割'!DU5+'８割 '!DU5+'９割'!DU5</f>
        <v>10122847</v>
      </c>
      <c r="DV5" s="16">
        <f>'７割'!DV5+'８割 '!DV5+'９割'!DV5</f>
        <v>648</v>
      </c>
      <c r="DW5" s="16">
        <f>'７割'!DW5+'８割 '!DW5+'９割'!DW5</f>
        <v>13346303</v>
      </c>
      <c r="DX5" s="16">
        <f>'７割'!DX5+'８割 '!DX5+'９割'!DX5</f>
        <v>294</v>
      </c>
      <c r="DY5" s="16">
        <f>'７割'!DY5+'８割 '!DY5+'９割'!DY5</f>
        <v>9979012</v>
      </c>
      <c r="DZ5" s="16">
        <f>'７割'!DZ5+'８割 '!DZ5+'９割'!DZ5</f>
        <v>6</v>
      </c>
      <c r="EA5" s="16">
        <f>'７割'!EA5+'８割 '!EA5+'９割'!EA5</f>
        <v>90405</v>
      </c>
      <c r="EB5" s="16">
        <f>'７割'!EB5+'８割 '!EB5+'９割'!EB5</f>
        <v>1</v>
      </c>
      <c r="EC5" s="16">
        <f>'７割'!EC5+'８割 '!EC5+'９割'!EC5</f>
        <v>676241</v>
      </c>
      <c r="ED5" s="16">
        <f>'７割'!ED5+'８割 '!ED5+'９割'!ED5</f>
        <v>0</v>
      </c>
      <c r="EE5" s="16">
        <f>'７割'!EE5+'８割 '!EE5+'９割'!EE5</f>
        <v>0</v>
      </c>
      <c r="EF5" s="16">
        <f>'７割'!EF5+'８割 '!EF5+'９割'!EF5</f>
        <v>0</v>
      </c>
      <c r="EG5" s="16">
        <f>'７割'!EG5+'８割 '!EG5+'９割'!EG5</f>
        <v>0</v>
      </c>
      <c r="EH5" s="16">
        <f>IF(SUM(DR5,DT5,DV5,DX5,DZ5,EB5,ED5,EF5)='７割'!EH5+'８割 '!EH5+'９割'!EH5,SUM(DR5,DT5,DV5,DX5,DZ5,EB5,ED5,EF5),"数値エラー")</f>
        <v>3419</v>
      </c>
      <c r="EI5" s="16">
        <f>IF(SUM(DS5,DU5,DW5,DY5,EA5,EC5,EE5,EG5)='７割'!EI5++'８割 '!EI5+'９割'!EI5,SUM(DS5,DU5,DW5,DY5,EA5,EC5,EE5,EG5),"数値エラー")</f>
        <v>43539955</v>
      </c>
      <c r="EK5" s="7">
        <f t="shared" ref="EK5:EK44" si="52">CB5+EH5</f>
        <v>263325</v>
      </c>
      <c r="EL5" s="7">
        <f t="shared" ref="EL5:EL44" si="53">CC5+EI5</f>
        <v>10530944481</v>
      </c>
      <c r="EN5" s="69">
        <f>ROUND(EL5/INDEX(被保険者数!O:O,MATCH(A5,被保険者数!A:A,0),1),0)</f>
        <v>1089709</v>
      </c>
      <c r="EO5" s="1">
        <f t="shared" si="46"/>
        <v>9</v>
      </c>
      <c r="EP5" s="69">
        <f t="shared" si="47"/>
        <v>6045855010</v>
      </c>
      <c r="EQ5" s="69">
        <f t="shared" si="48"/>
        <v>2757369340</v>
      </c>
      <c r="ER5" s="69">
        <f t="shared" si="49"/>
        <v>1727720131</v>
      </c>
      <c r="ES5" s="69">
        <f>ROUND(EP5/INDEX(被保険者数!O:O,MATCH(A5,被保険者数!A:A,0),1),0)</f>
        <v>625606</v>
      </c>
      <c r="ET5" s="69">
        <f t="shared" ref="ET5:ET45" si="54">RANK(ES5,$ES$4:$ES$45)</f>
        <v>11</v>
      </c>
      <c r="EU5" s="69">
        <f>ROUND(EQ5/INDEX(被保険者数!O:O,MATCH(A5,被保険者数!A:A,0),1),0)</f>
        <v>285324</v>
      </c>
      <c r="EV5" s="1">
        <f t="shared" ref="EV5:EV45" si="55">RANK(EU5,$EU$4:$EU$45)</f>
        <v>8</v>
      </c>
    </row>
    <row r="6" spans="1:152" s="1" customFormat="1" ht="15.95" customHeight="1" x14ac:dyDescent="0.15">
      <c r="A6" s="2" t="s">
        <v>28</v>
      </c>
      <c r="B6" s="6">
        <v>4211</v>
      </c>
      <c r="C6" s="7">
        <v>2440671970</v>
      </c>
      <c r="D6" s="7">
        <v>2144400982</v>
      </c>
      <c r="E6" s="7">
        <v>172379321</v>
      </c>
      <c r="F6" s="7">
        <v>119261223</v>
      </c>
      <c r="G6" s="7">
        <v>4630444</v>
      </c>
      <c r="H6" s="7">
        <v>72139</v>
      </c>
      <c r="I6" s="7">
        <v>1401832210</v>
      </c>
      <c r="J6" s="7">
        <v>1214636349</v>
      </c>
      <c r="K6" s="7">
        <v>48259660</v>
      </c>
      <c r="L6" s="7">
        <v>133095773</v>
      </c>
      <c r="M6" s="7">
        <v>5840428</v>
      </c>
      <c r="N6" s="7">
        <f t="shared" si="0"/>
        <v>76350</v>
      </c>
      <c r="O6" s="7">
        <f t="shared" si="1"/>
        <v>3842504180</v>
      </c>
      <c r="P6" s="7">
        <f t="shared" si="2"/>
        <v>3359037331</v>
      </c>
      <c r="Q6" s="7">
        <f t="shared" si="3"/>
        <v>220638981</v>
      </c>
      <c r="R6" s="7">
        <f t="shared" si="4"/>
        <v>252356996</v>
      </c>
      <c r="S6" s="7">
        <f t="shared" si="5"/>
        <v>10470872</v>
      </c>
      <c r="T6" s="6">
        <v>12</v>
      </c>
      <c r="U6" s="7">
        <v>2747430</v>
      </c>
      <c r="V6" s="7">
        <v>2472982</v>
      </c>
      <c r="W6" s="7">
        <v>126205</v>
      </c>
      <c r="X6" s="7">
        <v>148243</v>
      </c>
      <c r="Y6" s="7">
        <v>0</v>
      </c>
      <c r="Z6" s="7">
        <v>7777</v>
      </c>
      <c r="AA6" s="7">
        <v>93122270</v>
      </c>
      <c r="AB6" s="7">
        <v>80529335</v>
      </c>
      <c r="AC6" s="7">
        <v>298607</v>
      </c>
      <c r="AD6" s="7">
        <v>12289461</v>
      </c>
      <c r="AE6" s="7">
        <v>4867</v>
      </c>
      <c r="AF6" s="7">
        <f t="shared" si="6"/>
        <v>7789</v>
      </c>
      <c r="AG6" s="7">
        <f t="shared" si="7"/>
        <v>95869700</v>
      </c>
      <c r="AH6" s="7">
        <f t="shared" si="8"/>
        <v>83002317</v>
      </c>
      <c r="AI6" s="7">
        <f t="shared" si="9"/>
        <v>424812</v>
      </c>
      <c r="AJ6" s="7">
        <f t="shared" si="10"/>
        <v>12437704</v>
      </c>
      <c r="AK6" s="7">
        <f t="shared" si="11"/>
        <v>4867</v>
      </c>
      <c r="AL6" s="6">
        <f t="shared" si="12"/>
        <v>84139</v>
      </c>
      <c r="AM6" s="7">
        <f t="shared" si="13"/>
        <v>3938373880</v>
      </c>
      <c r="AN6" s="7">
        <f t="shared" si="14"/>
        <v>3442039648</v>
      </c>
      <c r="AO6" s="7">
        <f t="shared" si="15"/>
        <v>221063793</v>
      </c>
      <c r="AP6" s="7">
        <f t="shared" si="16"/>
        <v>264794700</v>
      </c>
      <c r="AQ6" s="7">
        <f t="shared" si="17"/>
        <v>10475739</v>
      </c>
      <c r="AR6" s="7">
        <v>52776</v>
      </c>
      <c r="AS6" s="7">
        <v>656419170</v>
      </c>
      <c r="AT6" s="7">
        <v>573428406</v>
      </c>
      <c r="AU6" s="7">
        <v>5067695</v>
      </c>
      <c r="AV6" s="7">
        <v>73978269</v>
      </c>
      <c r="AW6" s="7">
        <v>3944800</v>
      </c>
      <c r="AX6" s="7">
        <f t="shared" si="18"/>
        <v>136915</v>
      </c>
      <c r="AY6" s="7">
        <f t="shared" si="19"/>
        <v>4594793050</v>
      </c>
      <c r="AZ6" s="7">
        <f t="shared" si="20"/>
        <v>4015468054</v>
      </c>
      <c r="BA6" s="7">
        <f t="shared" si="21"/>
        <v>226131488</v>
      </c>
      <c r="BB6" s="7">
        <f t="shared" si="22"/>
        <v>338772969</v>
      </c>
      <c r="BC6" s="7">
        <f t="shared" si="23"/>
        <v>14420539</v>
      </c>
      <c r="BD6" s="6">
        <v>4052</v>
      </c>
      <c r="BE6" s="7">
        <v>119931911</v>
      </c>
      <c r="BF6" s="7">
        <v>69622531</v>
      </c>
      <c r="BG6" s="7">
        <v>0</v>
      </c>
      <c r="BH6" s="7">
        <v>50291400</v>
      </c>
      <c r="BI6" s="7">
        <v>17980</v>
      </c>
      <c r="BJ6" s="7">
        <v>12</v>
      </c>
      <c r="BK6" s="7">
        <v>47946</v>
      </c>
      <c r="BL6" s="7">
        <v>34006</v>
      </c>
      <c r="BM6" s="7">
        <v>0</v>
      </c>
      <c r="BN6" s="7">
        <v>13940</v>
      </c>
      <c r="BO6" s="7">
        <v>0</v>
      </c>
      <c r="BP6" s="7">
        <f t="shared" si="24"/>
        <v>4064</v>
      </c>
      <c r="BQ6" s="7">
        <f t="shared" si="25"/>
        <v>119979857</v>
      </c>
      <c r="BR6" s="7">
        <f t="shared" si="26"/>
        <v>69656537</v>
      </c>
      <c r="BS6" s="7">
        <f t="shared" si="27"/>
        <v>0</v>
      </c>
      <c r="BT6" s="7">
        <f t="shared" si="28"/>
        <v>50305340</v>
      </c>
      <c r="BU6" s="7">
        <f t="shared" si="29"/>
        <v>17980</v>
      </c>
      <c r="BV6" s="6">
        <v>471</v>
      </c>
      <c r="BW6" s="7">
        <v>38025060</v>
      </c>
      <c r="BX6" s="7">
        <v>33671139</v>
      </c>
      <c r="BY6" s="7">
        <v>1088722</v>
      </c>
      <c r="BZ6" s="7">
        <v>1971545</v>
      </c>
      <c r="CA6" s="7">
        <v>1293654</v>
      </c>
      <c r="CB6" s="7">
        <f t="shared" si="30"/>
        <v>137386</v>
      </c>
      <c r="CC6" s="7">
        <f t="shared" si="31"/>
        <v>4752797967</v>
      </c>
      <c r="CD6" s="7">
        <f t="shared" si="32"/>
        <v>4118795730</v>
      </c>
      <c r="CE6" s="7">
        <f t="shared" si="33"/>
        <v>227220210</v>
      </c>
      <c r="CF6" s="7">
        <f t="shared" si="34"/>
        <v>391049854</v>
      </c>
      <c r="CG6" s="7">
        <f t="shared" si="35"/>
        <v>15732173</v>
      </c>
      <c r="CH6" s="100">
        <v>505</v>
      </c>
      <c r="CI6" s="101">
        <v>3280903</v>
      </c>
      <c r="CJ6" s="101">
        <v>2765513</v>
      </c>
      <c r="CK6" s="101">
        <v>0</v>
      </c>
      <c r="CL6" s="101">
        <v>515390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50"/>
        <v>505</v>
      </c>
      <c r="DA6" s="101">
        <f t="shared" si="36"/>
        <v>3280903</v>
      </c>
      <c r="DB6" s="101">
        <f t="shared" si="37"/>
        <v>2765513</v>
      </c>
      <c r="DC6" s="101">
        <f t="shared" si="38"/>
        <v>0</v>
      </c>
      <c r="DD6" s="101">
        <f t="shared" si="39"/>
        <v>515390</v>
      </c>
      <c r="DE6" s="101">
        <f t="shared" si="40"/>
        <v>0</v>
      </c>
      <c r="DF6" s="101">
        <f t="shared" si="51"/>
        <v>137891</v>
      </c>
      <c r="DG6" s="101">
        <f t="shared" si="41"/>
        <v>4756078870</v>
      </c>
      <c r="DH6" s="101">
        <f t="shared" si="42"/>
        <v>4121561243</v>
      </c>
      <c r="DI6" s="101">
        <f t="shared" si="43"/>
        <v>227220210</v>
      </c>
      <c r="DJ6" s="101">
        <f t="shared" si="44"/>
        <v>391565244</v>
      </c>
      <c r="DK6" s="101">
        <f t="shared" si="45"/>
        <v>15732173</v>
      </c>
      <c r="DL6" s="101">
        <v>3051</v>
      </c>
      <c r="DM6" s="101">
        <v>3434</v>
      </c>
      <c r="DN6" s="101">
        <v>6485</v>
      </c>
      <c r="DO6" s="101">
        <v>764</v>
      </c>
      <c r="DP6" s="101">
        <v>107</v>
      </c>
      <c r="DR6" s="16">
        <f>'７割'!DR6+'８割 '!DR6+'９割'!DR6</f>
        <v>505</v>
      </c>
      <c r="DS6" s="16">
        <f>'７割'!DS6+'８割 '!DS6+'９割'!DS6</f>
        <v>2765513</v>
      </c>
      <c r="DT6" s="16">
        <f>'７割'!DT6+'８割 '!DT6+'９割'!DT6</f>
        <v>317</v>
      </c>
      <c r="DU6" s="16">
        <f>'７割'!DU6+'８割 '!DU6+'９割'!DU6</f>
        <v>2225700</v>
      </c>
      <c r="DV6" s="16">
        <f>'７割'!DV6+'８割 '!DV6+'９割'!DV6</f>
        <v>853</v>
      </c>
      <c r="DW6" s="16">
        <f>'７割'!DW6+'８割 '!DW6+'９割'!DW6</f>
        <v>16312503</v>
      </c>
      <c r="DX6" s="16">
        <f>'７割'!DX6+'８割 '!DX6+'９割'!DX6</f>
        <v>139</v>
      </c>
      <c r="DY6" s="16">
        <f>'７割'!DY6+'８割 '!DY6+'９割'!DY6</f>
        <v>4758854</v>
      </c>
      <c r="DZ6" s="16">
        <f>'７割'!DZ6+'８割 '!DZ6+'９割'!DZ6</f>
        <v>16</v>
      </c>
      <c r="EA6" s="16">
        <f>'７割'!EA6+'８割 '!EA6+'９割'!EA6</f>
        <v>260286</v>
      </c>
      <c r="EB6" s="16">
        <f>'７割'!EB6+'８割 '!EB6+'９割'!EB6</f>
        <v>0</v>
      </c>
      <c r="EC6" s="16">
        <f>'７割'!EC6+'８割 '!EC6+'９割'!EC6</f>
        <v>0</v>
      </c>
      <c r="ED6" s="16">
        <f>'７割'!ED6+'８割 '!ED6+'９割'!ED6</f>
        <v>0</v>
      </c>
      <c r="EE6" s="16">
        <f>'７割'!EE6+'８割 '!EE6+'９割'!EE6</f>
        <v>0</v>
      </c>
      <c r="EF6" s="16">
        <f>'７割'!EF6+'８割 '!EF6+'９割'!EF6</f>
        <v>1</v>
      </c>
      <c r="EG6" s="16">
        <f>'７割'!EG6+'８割 '!EG6+'９割'!EG6</f>
        <v>34470</v>
      </c>
      <c r="EH6" s="16">
        <f>IF(SUM(DR6,DT6,DV6,DX6,DZ6,EB6,ED6,EF6)='７割'!EH6+'８割 '!EH6+'９割'!EH6,SUM(DR6,DT6,DV6,DX6,DZ6,EB6,ED6,EF6),"数値エラー")</f>
        <v>1831</v>
      </c>
      <c r="EI6" s="16">
        <f>IF(SUM(DS6,DU6,DW6,DY6,EA6,EC6,EE6,EG6)='７割'!EI6++'８割 '!EI6+'９割'!EI6,SUM(DS6,DU6,DW6,DY6,EA6,EC6,EE6,EG6),"数値エラー")</f>
        <v>26357326</v>
      </c>
      <c r="EK6" s="7">
        <f t="shared" si="52"/>
        <v>139217</v>
      </c>
      <c r="EL6" s="7">
        <f t="shared" si="53"/>
        <v>4779155293</v>
      </c>
      <c r="EN6" s="69">
        <f>ROUND(EL6/INDEX(被保険者数!O:O,MATCH(A6,被保険者数!A:A,0),1),0)</f>
        <v>958900</v>
      </c>
      <c r="EO6" s="1">
        <f t="shared" si="46"/>
        <v>30</v>
      </c>
      <c r="EP6" s="69">
        <f t="shared" si="47"/>
        <v>2443419400</v>
      </c>
      <c r="EQ6" s="69">
        <f t="shared" si="48"/>
        <v>1494954480</v>
      </c>
      <c r="ER6" s="69">
        <f t="shared" si="49"/>
        <v>840781413</v>
      </c>
      <c r="ES6" s="69">
        <f>ROUND(EP6/INDEX(被保険者数!O:O,MATCH(A6,被保険者数!A:A,0),1),0)</f>
        <v>490253</v>
      </c>
      <c r="ET6" s="69">
        <f t="shared" si="54"/>
        <v>38</v>
      </c>
      <c r="EU6" s="69">
        <f>ROUND(EQ6/INDEX(被保険者数!O:O,MATCH(A6,被保険者数!A:A,0),1),0)</f>
        <v>299951</v>
      </c>
      <c r="EV6" s="1">
        <f t="shared" si="55"/>
        <v>3</v>
      </c>
    </row>
    <row r="7" spans="1:152" s="1" customFormat="1" ht="15.95" customHeight="1" x14ac:dyDescent="0.15">
      <c r="A7" s="2" t="s">
        <v>29</v>
      </c>
      <c r="B7" s="6">
        <v>9142</v>
      </c>
      <c r="C7" s="7">
        <v>6228749830</v>
      </c>
      <c r="D7" s="7">
        <v>5379417992</v>
      </c>
      <c r="E7" s="7">
        <v>507574963</v>
      </c>
      <c r="F7" s="7">
        <v>323866593</v>
      </c>
      <c r="G7" s="7">
        <v>17890282</v>
      </c>
      <c r="H7" s="7">
        <v>169473</v>
      </c>
      <c r="I7" s="7">
        <v>3095791080</v>
      </c>
      <c r="J7" s="7">
        <v>2648612275</v>
      </c>
      <c r="K7" s="7">
        <v>90614325</v>
      </c>
      <c r="L7" s="7">
        <v>332298499</v>
      </c>
      <c r="M7" s="7">
        <v>24265981</v>
      </c>
      <c r="N7" s="7">
        <f t="shared" si="0"/>
        <v>178615</v>
      </c>
      <c r="O7" s="7">
        <f t="shared" si="1"/>
        <v>9324540910</v>
      </c>
      <c r="P7" s="7">
        <f t="shared" si="2"/>
        <v>8028030267</v>
      </c>
      <c r="Q7" s="7">
        <f t="shared" si="3"/>
        <v>598189288</v>
      </c>
      <c r="R7" s="7">
        <f t="shared" si="4"/>
        <v>656165092</v>
      </c>
      <c r="S7" s="7">
        <f t="shared" si="5"/>
        <v>42156263</v>
      </c>
      <c r="T7" s="6">
        <v>25</v>
      </c>
      <c r="U7" s="7">
        <v>9939400</v>
      </c>
      <c r="V7" s="7">
        <v>8758527</v>
      </c>
      <c r="W7" s="7">
        <v>525819</v>
      </c>
      <c r="X7" s="7">
        <v>655054</v>
      </c>
      <c r="Y7" s="7">
        <v>0</v>
      </c>
      <c r="Z7" s="7">
        <v>25161</v>
      </c>
      <c r="AA7" s="7">
        <v>346871830</v>
      </c>
      <c r="AB7" s="7">
        <v>295723342</v>
      </c>
      <c r="AC7" s="7">
        <v>1002767</v>
      </c>
      <c r="AD7" s="7">
        <v>50041459</v>
      </c>
      <c r="AE7" s="7">
        <v>104262</v>
      </c>
      <c r="AF7" s="7">
        <f t="shared" si="6"/>
        <v>25186</v>
      </c>
      <c r="AG7" s="7">
        <f t="shared" si="7"/>
        <v>356811230</v>
      </c>
      <c r="AH7" s="7">
        <f t="shared" si="8"/>
        <v>304481869</v>
      </c>
      <c r="AI7" s="7">
        <f t="shared" si="9"/>
        <v>1528586</v>
      </c>
      <c r="AJ7" s="7">
        <f t="shared" si="10"/>
        <v>50696513</v>
      </c>
      <c r="AK7" s="7">
        <f t="shared" si="11"/>
        <v>104262</v>
      </c>
      <c r="AL7" s="6">
        <f t="shared" si="12"/>
        <v>203801</v>
      </c>
      <c r="AM7" s="7">
        <f t="shared" si="13"/>
        <v>9681352140</v>
      </c>
      <c r="AN7" s="7">
        <f t="shared" si="14"/>
        <v>8332512136</v>
      </c>
      <c r="AO7" s="7">
        <f t="shared" si="15"/>
        <v>599717874</v>
      </c>
      <c r="AP7" s="7">
        <f t="shared" si="16"/>
        <v>706861605</v>
      </c>
      <c r="AQ7" s="7">
        <f t="shared" si="17"/>
        <v>42260525</v>
      </c>
      <c r="AR7" s="7">
        <v>127303</v>
      </c>
      <c r="AS7" s="7">
        <v>1620848150</v>
      </c>
      <c r="AT7" s="7">
        <v>1390702069</v>
      </c>
      <c r="AU7" s="7">
        <v>23973229</v>
      </c>
      <c r="AV7" s="7">
        <v>191593427</v>
      </c>
      <c r="AW7" s="7">
        <v>14579425</v>
      </c>
      <c r="AX7" s="7">
        <f t="shared" si="18"/>
        <v>331104</v>
      </c>
      <c r="AY7" s="7">
        <f t="shared" si="19"/>
        <v>11302200290</v>
      </c>
      <c r="AZ7" s="7">
        <f t="shared" si="20"/>
        <v>9723214205</v>
      </c>
      <c r="BA7" s="7">
        <f t="shared" si="21"/>
        <v>623691103</v>
      </c>
      <c r="BB7" s="7">
        <f t="shared" si="22"/>
        <v>898455032</v>
      </c>
      <c r="BC7" s="7">
        <f t="shared" si="23"/>
        <v>56839950</v>
      </c>
      <c r="BD7" s="6">
        <v>8862</v>
      </c>
      <c r="BE7" s="7">
        <v>275623764</v>
      </c>
      <c r="BF7" s="7">
        <v>143279124</v>
      </c>
      <c r="BG7" s="7">
        <v>0</v>
      </c>
      <c r="BH7" s="7">
        <v>132138780</v>
      </c>
      <c r="BI7" s="7">
        <v>205860</v>
      </c>
      <c r="BJ7" s="7">
        <v>25</v>
      </c>
      <c r="BK7" s="7">
        <v>264301</v>
      </c>
      <c r="BL7" s="7">
        <v>120971</v>
      </c>
      <c r="BM7" s="7">
        <v>0</v>
      </c>
      <c r="BN7" s="7">
        <v>143330</v>
      </c>
      <c r="BO7" s="7">
        <v>0</v>
      </c>
      <c r="BP7" s="7">
        <f t="shared" si="24"/>
        <v>8887</v>
      </c>
      <c r="BQ7" s="7">
        <f t="shared" si="25"/>
        <v>275888065</v>
      </c>
      <c r="BR7" s="7">
        <f t="shared" si="26"/>
        <v>143400095</v>
      </c>
      <c r="BS7" s="7">
        <f t="shared" si="27"/>
        <v>0</v>
      </c>
      <c r="BT7" s="7">
        <f t="shared" si="28"/>
        <v>132282110</v>
      </c>
      <c r="BU7" s="7">
        <f t="shared" si="29"/>
        <v>205860</v>
      </c>
      <c r="BV7" s="6">
        <v>2047</v>
      </c>
      <c r="BW7" s="7">
        <v>296503610</v>
      </c>
      <c r="BX7" s="7">
        <v>255389840</v>
      </c>
      <c r="BY7" s="7">
        <v>15681624</v>
      </c>
      <c r="BZ7" s="7">
        <v>16597818</v>
      </c>
      <c r="CA7" s="7">
        <v>8834328</v>
      </c>
      <c r="CB7" s="7">
        <f t="shared" si="30"/>
        <v>333151</v>
      </c>
      <c r="CC7" s="7">
        <f t="shared" si="31"/>
        <v>11874591965</v>
      </c>
      <c r="CD7" s="7">
        <f t="shared" si="32"/>
        <v>10122004140</v>
      </c>
      <c r="CE7" s="7">
        <f t="shared" si="33"/>
        <v>639372727</v>
      </c>
      <c r="CF7" s="7">
        <f t="shared" si="34"/>
        <v>1047334960</v>
      </c>
      <c r="CG7" s="7">
        <f t="shared" si="35"/>
        <v>65880138</v>
      </c>
      <c r="CH7" s="100">
        <v>1215</v>
      </c>
      <c r="CI7" s="101">
        <v>7784469</v>
      </c>
      <c r="CJ7" s="101">
        <v>6600043</v>
      </c>
      <c r="CK7" s="101">
        <v>0</v>
      </c>
      <c r="CL7" s="101">
        <v>1184426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50"/>
        <v>1215</v>
      </c>
      <c r="DA7" s="101">
        <f t="shared" si="36"/>
        <v>7784469</v>
      </c>
      <c r="DB7" s="101">
        <f t="shared" si="37"/>
        <v>6600043</v>
      </c>
      <c r="DC7" s="101">
        <f t="shared" si="38"/>
        <v>0</v>
      </c>
      <c r="DD7" s="101">
        <f t="shared" si="39"/>
        <v>1184426</v>
      </c>
      <c r="DE7" s="101">
        <f t="shared" si="40"/>
        <v>0</v>
      </c>
      <c r="DF7" s="101">
        <f t="shared" si="51"/>
        <v>334366</v>
      </c>
      <c r="DG7" s="101">
        <f t="shared" si="41"/>
        <v>11882376434</v>
      </c>
      <c r="DH7" s="101">
        <f t="shared" si="42"/>
        <v>10128604183</v>
      </c>
      <c r="DI7" s="101">
        <f t="shared" si="43"/>
        <v>639372727</v>
      </c>
      <c r="DJ7" s="101">
        <f t="shared" si="44"/>
        <v>1048519386</v>
      </c>
      <c r="DK7" s="101">
        <f t="shared" si="45"/>
        <v>65880138</v>
      </c>
      <c r="DL7" s="101">
        <v>6616</v>
      </c>
      <c r="DM7" s="101">
        <v>9843</v>
      </c>
      <c r="DN7" s="101">
        <v>16459</v>
      </c>
      <c r="DO7" s="101">
        <v>1576</v>
      </c>
      <c r="DP7" s="101">
        <v>558</v>
      </c>
      <c r="DR7" s="16">
        <f>'７割'!DR7+'８割 '!DR7+'９割'!DR7</f>
        <v>1215</v>
      </c>
      <c r="DS7" s="16">
        <f>'７割'!DS7+'８割 '!DS7+'９割'!DS7</f>
        <v>6598258</v>
      </c>
      <c r="DT7" s="16">
        <f>'７割'!DT7+'８割 '!DT7+'９割'!DT7</f>
        <v>745</v>
      </c>
      <c r="DU7" s="16">
        <f>'７割'!DU7+'８割 '!DU7+'９割'!DU7</f>
        <v>12874549</v>
      </c>
      <c r="DV7" s="16">
        <f>'７割'!DV7+'８割 '!DV7+'９割'!DV7</f>
        <v>814</v>
      </c>
      <c r="DW7" s="16">
        <f>'７割'!DW7+'８割 '!DW7+'９割'!DW7</f>
        <v>19940464</v>
      </c>
      <c r="DX7" s="16">
        <f>'７割'!DX7+'８割 '!DX7+'９割'!DX7</f>
        <v>310</v>
      </c>
      <c r="DY7" s="16">
        <f>'７割'!DY7+'８割 '!DY7+'９割'!DY7</f>
        <v>11179711</v>
      </c>
      <c r="DZ7" s="16">
        <f>'７割'!DZ7+'８割 '!DZ7+'９割'!DZ7</f>
        <v>6</v>
      </c>
      <c r="EA7" s="16">
        <f>'７割'!EA7+'８割 '!EA7+'９割'!EA7</f>
        <v>46470</v>
      </c>
      <c r="EB7" s="16">
        <f>'７割'!EB7+'８割 '!EB7+'９割'!EB7</f>
        <v>1</v>
      </c>
      <c r="EC7" s="16">
        <f>'７割'!EC7+'８割 '!EC7+'９割'!EC7</f>
        <v>52236</v>
      </c>
      <c r="ED7" s="16">
        <f>'７割'!ED7+'８割 '!ED7+'９割'!ED7</f>
        <v>0</v>
      </c>
      <c r="EE7" s="16">
        <f>'７割'!EE7+'８割 '!EE7+'９割'!EE7</f>
        <v>0</v>
      </c>
      <c r="EF7" s="16">
        <f>'７割'!EF7+'８割 '!EF7+'９割'!EF7</f>
        <v>0</v>
      </c>
      <c r="EG7" s="16">
        <f>'７割'!EG7+'８割 '!EG7+'９割'!EG7</f>
        <v>0</v>
      </c>
      <c r="EH7" s="16">
        <f>IF(SUM(DR7,DT7,DV7,DX7,DZ7,EB7,ED7,EF7)='７割'!EH7+'８割 '!EH7+'９割'!EH7,SUM(DR7,DT7,DV7,DX7,DZ7,EB7,ED7,EF7),"数値エラー")</f>
        <v>3091</v>
      </c>
      <c r="EI7" s="16">
        <f>IF(SUM(DS7,DU7,DW7,DY7,EA7,EC7,EE7,EG7)='７割'!EI7++'８割 '!EI7+'９割'!EI7,SUM(DS7,DU7,DW7,DY7,EA7,EC7,EE7,EG7),"数値エラー")</f>
        <v>50691688</v>
      </c>
      <c r="EK7" s="7">
        <f t="shared" si="52"/>
        <v>336242</v>
      </c>
      <c r="EL7" s="7">
        <f t="shared" si="53"/>
        <v>11925283653</v>
      </c>
      <c r="EN7" s="69">
        <f>ROUND(EL7/INDEX(被保険者数!O:O,MATCH(A7,被保険者数!A:A,0),1),0)</f>
        <v>1056738</v>
      </c>
      <c r="EO7" s="1">
        <f t="shared" si="46"/>
        <v>14</v>
      </c>
      <c r="EP7" s="69">
        <f t="shared" si="47"/>
        <v>6238689230</v>
      </c>
      <c r="EQ7" s="69">
        <f t="shared" si="48"/>
        <v>3442662910</v>
      </c>
      <c r="ER7" s="69">
        <f t="shared" si="49"/>
        <v>2243931513</v>
      </c>
      <c r="ES7" s="69">
        <f>ROUND(EP7/INDEX(被保険者数!O:O,MATCH(A7,被保険者数!A:A,0),1),0)</f>
        <v>552830</v>
      </c>
      <c r="ET7" s="69">
        <f t="shared" si="54"/>
        <v>29</v>
      </c>
      <c r="EU7" s="69">
        <f>ROUND(EQ7/INDEX(被保険者数!O:O,MATCH(A7,被保険者数!A:A,0),1),0)</f>
        <v>305065</v>
      </c>
      <c r="EV7" s="1">
        <f t="shared" si="55"/>
        <v>2</v>
      </c>
    </row>
    <row r="8" spans="1:152" s="1" customFormat="1" ht="15.95" customHeight="1" x14ac:dyDescent="0.15">
      <c r="A8" s="2" t="s">
        <v>30</v>
      </c>
      <c r="B8" s="6">
        <v>6546</v>
      </c>
      <c r="C8" s="7">
        <v>4114407950</v>
      </c>
      <c r="D8" s="7">
        <v>3603879616</v>
      </c>
      <c r="E8" s="7">
        <v>309719948</v>
      </c>
      <c r="F8" s="7">
        <v>191078638</v>
      </c>
      <c r="G8" s="7">
        <v>9729748</v>
      </c>
      <c r="H8" s="7">
        <v>94122</v>
      </c>
      <c r="I8" s="7">
        <v>1769801440</v>
      </c>
      <c r="J8" s="7">
        <v>1547427573</v>
      </c>
      <c r="K8" s="7">
        <v>54840242</v>
      </c>
      <c r="L8" s="7">
        <v>148333818</v>
      </c>
      <c r="M8" s="7">
        <v>19199807</v>
      </c>
      <c r="N8" s="7">
        <f t="shared" si="0"/>
        <v>100668</v>
      </c>
      <c r="O8" s="7">
        <f t="shared" si="1"/>
        <v>5884209390</v>
      </c>
      <c r="P8" s="7">
        <f t="shared" si="2"/>
        <v>5151307189</v>
      </c>
      <c r="Q8" s="7">
        <f t="shared" si="3"/>
        <v>364560190</v>
      </c>
      <c r="R8" s="7">
        <f t="shared" si="4"/>
        <v>339412456</v>
      </c>
      <c r="S8" s="7">
        <f t="shared" si="5"/>
        <v>28929555</v>
      </c>
      <c r="T8" s="6">
        <v>37</v>
      </c>
      <c r="U8" s="7">
        <v>5924720</v>
      </c>
      <c r="V8" s="7">
        <v>5201877</v>
      </c>
      <c r="W8" s="7">
        <v>8305</v>
      </c>
      <c r="X8" s="7">
        <v>714538</v>
      </c>
      <c r="Y8" s="7">
        <v>0</v>
      </c>
      <c r="Z8" s="7">
        <v>14639</v>
      </c>
      <c r="AA8" s="7">
        <v>190739540</v>
      </c>
      <c r="AB8" s="7">
        <v>165309443</v>
      </c>
      <c r="AC8" s="7">
        <v>522755</v>
      </c>
      <c r="AD8" s="7">
        <v>24904366</v>
      </c>
      <c r="AE8" s="7">
        <v>2976</v>
      </c>
      <c r="AF8" s="7">
        <f t="shared" si="6"/>
        <v>14676</v>
      </c>
      <c r="AG8" s="7">
        <f t="shared" si="7"/>
        <v>196664260</v>
      </c>
      <c r="AH8" s="7">
        <f t="shared" si="8"/>
        <v>170511320</v>
      </c>
      <c r="AI8" s="7">
        <f t="shared" si="9"/>
        <v>531060</v>
      </c>
      <c r="AJ8" s="7">
        <f t="shared" si="10"/>
        <v>25618904</v>
      </c>
      <c r="AK8" s="7">
        <f t="shared" si="11"/>
        <v>2976</v>
      </c>
      <c r="AL8" s="6">
        <f t="shared" si="12"/>
        <v>115344</v>
      </c>
      <c r="AM8" s="7">
        <f t="shared" si="13"/>
        <v>6080873650</v>
      </c>
      <c r="AN8" s="7">
        <f t="shared" si="14"/>
        <v>5321818509</v>
      </c>
      <c r="AO8" s="7">
        <f t="shared" si="15"/>
        <v>365091250</v>
      </c>
      <c r="AP8" s="7">
        <f t="shared" si="16"/>
        <v>365031360</v>
      </c>
      <c r="AQ8" s="7">
        <f t="shared" si="17"/>
        <v>28932531</v>
      </c>
      <c r="AR8" s="7">
        <v>72179</v>
      </c>
      <c r="AS8" s="7">
        <v>1020451090</v>
      </c>
      <c r="AT8" s="7">
        <v>890249785</v>
      </c>
      <c r="AU8" s="7">
        <v>15709194</v>
      </c>
      <c r="AV8" s="7">
        <v>104733868</v>
      </c>
      <c r="AW8" s="7">
        <v>9758243</v>
      </c>
      <c r="AX8" s="7">
        <f t="shared" si="18"/>
        <v>187523</v>
      </c>
      <c r="AY8" s="7">
        <f t="shared" si="19"/>
        <v>7101324740</v>
      </c>
      <c r="AZ8" s="7">
        <f t="shared" si="20"/>
        <v>6212068294</v>
      </c>
      <c r="BA8" s="7">
        <f t="shared" si="21"/>
        <v>380800444</v>
      </c>
      <c r="BB8" s="7">
        <f t="shared" si="22"/>
        <v>469765228</v>
      </c>
      <c r="BC8" s="7">
        <f t="shared" si="23"/>
        <v>38690774</v>
      </c>
      <c r="BD8" s="6">
        <v>6366</v>
      </c>
      <c r="BE8" s="7">
        <v>230958503</v>
      </c>
      <c r="BF8" s="7">
        <v>128645043</v>
      </c>
      <c r="BG8" s="7">
        <v>0</v>
      </c>
      <c r="BH8" s="7">
        <v>102213090</v>
      </c>
      <c r="BI8" s="7">
        <v>100370</v>
      </c>
      <c r="BJ8" s="7">
        <v>37</v>
      </c>
      <c r="BK8" s="7">
        <v>135270</v>
      </c>
      <c r="BL8" s="7">
        <v>60750</v>
      </c>
      <c r="BM8" s="7">
        <v>0</v>
      </c>
      <c r="BN8" s="7">
        <v>74520</v>
      </c>
      <c r="BO8" s="7">
        <v>0</v>
      </c>
      <c r="BP8" s="7">
        <f t="shared" si="24"/>
        <v>6403</v>
      </c>
      <c r="BQ8" s="7">
        <f t="shared" si="25"/>
        <v>231093773</v>
      </c>
      <c r="BR8" s="7">
        <f t="shared" si="26"/>
        <v>128705793</v>
      </c>
      <c r="BS8" s="7">
        <f t="shared" si="27"/>
        <v>0</v>
      </c>
      <c r="BT8" s="7">
        <f t="shared" si="28"/>
        <v>102287610</v>
      </c>
      <c r="BU8" s="7">
        <f t="shared" si="29"/>
        <v>100370</v>
      </c>
      <c r="BV8" s="6">
        <v>505</v>
      </c>
      <c r="BW8" s="7">
        <v>61541430</v>
      </c>
      <c r="BX8" s="7">
        <v>54236821</v>
      </c>
      <c r="BY8" s="7">
        <v>2673839</v>
      </c>
      <c r="BZ8" s="7">
        <v>2974967</v>
      </c>
      <c r="CA8" s="7">
        <v>1655803</v>
      </c>
      <c r="CB8" s="7">
        <f t="shared" si="30"/>
        <v>188028</v>
      </c>
      <c r="CC8" s="7">
        <f t="shared" si="31"/>
        <v>7393959943</v>
      </c>
      <c r="CD8" s="7">
        <f t="shared" si="32"/>
        <v>6395010908</v>
      </c>
      <c r="CE8" s="7">
        <f t="shared" si="33"/>
        <v>383474283</v>
      </c>
      <c r="CF8" s="7">
        <f t="shared" si="34"/>
        <v>575027805</v>
      </c>
      <c r="CG8" s="7">
        <f t="shared" si="35"/>
        <v>40446947</v>
      </c>
      <c r="CH8" s="100">
        <v>487</v>
      </c>
      <c r="CI8" s="101">
        <v>2706093</v>
      </c>
      <c r="CJ8" s="101">
        <v>2351125</v>
      </c>
      <c r="CK8" s="101">
        <v>0</v>
      </c>
      <c r="CL8" s="101">
        <v>354968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50"/>
        <v>487</v>
      </c>
      <c r="DA8" s="101">
        <f t="shared" si="36"/>
        <v>2706093</v>
      </c>
      <c r="DB8" s="101">
        <f t="shared" si="37"/>
        <v>2351125</v>
      </c>
      <c r="DC8" s="101">
        <f t="shared" si="38"/>
        <v>0</v>
      </c>
      <c r="DD8" s="101">
        <f t="shared" si="39"/>
        <v>354968</v>
      </c>
      <c r="DE8" s="101">
        <f t="shared" si="40"/>
        <v>0</v>
      </c>
      <c r="DF8" s="101">
        <f t="shared" si="51"/>
        <v>188515</v>
      </c>
      <c r="DG8" s="101">
        <f t="shared" si="41"/>
        <v>7396666036</v>
      </c>
      <c r="DH8" s="101">
        <f t="shared" si="42"/>
        <v>6397362033</v>
      </c>
      <c r="DI8" s="101">
        <f t="shared" si="43"/>
        <v>383474283</v>
      </c>
      <c r="DJ8" s="101">
        <f t="shared" si="44"/>
        <v>575382773</v>
      </c>
      <c r="DK8" s="101">
        <f t="shared" si="45"/>
        <v>40446947</v>
      </c>
      <c r="DL8" s="101">
        <v>5066</v>
      </c>
      <c r="DM8" s="101">
        <v>4816</v>
      </c>
      <c r="DN8" s="101">
        <v>9882</v>
      </c>
      <c r="DO8" s="101">
        <v>1166</v>
      </c>
      <c r="DP8" s="101">
        <v>405</v>
      </c>
      <c r="DR8" s="16">
        <f>'７割'!DR8+'８割 '!DR8+'９割'!DR8</f>
        <v>487</v>
      </c>
      <c r="DS8" s="16">
        <f>'７割'!DS8+'８割 '!DS8+'９割'!DS8</f>
        <v>2321735</v>
      </c>
      <c r="DT8" s="16">
        <f>'７割'!DT8+'８割 '!DT8+'９割'!DT8</f>
        <v>187</v>
      </c>
      <c r="DU8" s="16">
        <f>'７割'!DU8+'８割 '!DU8+'９割'!DU8</f>
        <v>2228157</v>
      </c>
      <c r="DV8" s="16">
        <f>'７割'!DV8+'８割 '!DV8+'９割'!DV8</f>
        <v>195</v>
      </c>
      <c r="DW8" s="16">
        <f>'７割'!DW8+'８割 '!DW8+'９割'!DW8</f>
        <v>3331580</v>
      </c>
      <c r="DX8" s="16">
        <f>'７割'!DX8+'８割 '!DX8+'９割'!DX8</f>
        <v>182</v>
      </c>
      <c r="DY8" s="16">
        <f>'７割'!DY8+'８割 '!DY8+'９割'!DY8</f>
        <v>5729250</v>
      </c>
      <c r="DZ8" s="16">
        <f>'７割'!DZ8+'８割 '!DZ8+'９割'!DZ8</f>
        <v>3</v>
      </c>
      <c r="EA8" s="16">
        <f>'７割'!EA8+'８割 '!EA8+'９割'!EA8</f>
        <v>61225</v>
      </c>
      <c r="EB8" s="16">
        <f>'７割'!EB8+'８割 '!EB8+'９割'!EB8</f>
        <v>0</v>
      </c>
      <c r="EC8" s="16">
        <f>'７割'!EC8+'８割 '!EC8+'９割'!EC8</f>
        <v>0</v>
      </c>
      <c r="ED8" s="16">
        <f>'７割'!ED8+'８割 '!ED8+'９割'!ED8</f>
        <v>0</v>
      </c>
      <c r="EE8" s="16">
        <f>'７割'!EE8+'８割 '!EE8+'９割'!EE8</f>
        <v>0</v>
      </c>
      <c r="EF8" s="16">
        <f>'７割'!EF8+'８割 '!EF8+'９割'!EF8</f>
        <v>0</v>
      </c>
      <c r="EG8" s="16">
        <f>'７割'!EG8+'８割 '!EG8+'９割'!EG8</f>
        <v>0</v>
      </c>
      <c r="EH8" s="16">
        <f>IF(SUM(DR8,DT8,DV8,DX8,DZ8,EB8,ED8,EF8)='７割'!EH8+'８割 '!EH8+'９割'!EH8,SUM(DR8,DT8,DV8,DX8,DZ8,EB8,ED8,EF8),"数値エラー")</f>
        <v>1054</v>
      </c>
      <c r="EI8" s="16">
        <f>IF(SUM(DS8,DU8,DW8,DY8,EA8,EC8,EE8,EG8)='７割'!EI8++'８割 '!EI8+'９割'!EI8,SUM(DS8,DU8,DW8,DY8,EA8,EC8,EE8,EG8),"数値エラー")</f>
        <v>13671947</v>
      </c>
      <c r="EK8" s="7">
        <f t="shared" si="52"/>
        <v>189082</v>
      </c>
      <c r="EL8" s="7">
        <f t="shared" si="53"/>
        <v>7407631890</v>
      </c>
      <c r="EN8" s="69">
        <f>ROUND(EL8/INDEX(被保険者数!O:O,MATCH(A8,被保険者数!A:A,0),1),0)</f>
        <v>1084890</v>
      </c>
      <c r="EO8" s="1">
        <f t="shared" si="46"/>
        <v>10</v>
      </c>
      <c r="EP8" s="69">
        <f t="shared" si="47"/>
        <v>4120332670</v>
      </c>
      <c r="EQ8" s="69">
        <f t="shared" si="48"/>
        <v>1960540980</v>
      </c>
      <c r="ER8" s="69">
        <f t="shared" si="49"/>
        <v>1326758240</v>
      </c>
      <c r="ES8" s="69">
        <f>ROUND(EP8/INDEX(被保険者数!O:O,MATCH(A8,被保険者数!A:A,0),1),0)</f>
        <v>603446</v>
      </c>
      <c r="ET8" s="69">
        <f t="shared" si="54"/>
        <v>17</v>
      </c>
      <c r="EU8" s="69">
        <f>ROUND(EQ8/INDEX(被保険者数!O:O,MATCH(A8,被保険者数!A:A,0),1),0)</f>
        <v>287133</v>
      </c>
      <c r="EV8" s="1">
        <f t="shared" si="55"/>
        <v>6</v>
      </c>
    </row>
    <row r="9" spans="1:152" s="1" customFormat="1" ht="15.95" customHeight="1" x14ac:dyDescent="0.15">
      <c r="A9" s="2" t="s">
        <v>31</v>
      </c>
      <c r="B9" s="6">
        <v>7157</v>
      </c>
      <c r="C9" s="7">
        <v>4528761310</v>
      </c>
      <c r="D9" s="7">
        <v>3992797494</v>
      </c>
      <c r="E9" s="7">
        <v>320516911</v>
      </c>
      <c r="F9" s="7">
        <v>200885245</v>
      </c>
      <c r="G9" s="7">
        <v>14561660</v>
      </c>
      <c r="H9" s="7">
        <v>83432</v>
      </c>
      <c r="I9" s="7">
        <v>1588497650</v>
      </c>
      <c r="J9" s="7">
        <v>1391087264</v>
      </c>
      <c r="K9" s="7">
        <v>46999174</v>
      </c>
      <c r="L9" s="7">
        <v>136993867</v>
      </c>
      <c r="M9" s="7">
        <v>13417345</v>
      </c>
      <c r="N9" s="7">
        <f t="shared" si="0"/>
        <v>90589</v>
      </c>
      <c r="O9" s="7">
        <f t="shared" si="1"/>
        <v>6117258960</v>
      </c>
      <c r="P9" s="7">
        <f t="shared" si="2"/>
        <v>5383884758</v>
      </c>
      <c r="Q9" s="7">
        <f t="shared" si="3"/>
        <v>367516085</v>
      </c>
      <c r="R9" s="7">
        <f t="shared" si="4"/>
        <v>337879112</v>
      </c>
      <c r="S9" s="7">
        <f t="shared" si="5"/>
        <v>27979005</v>
      </c>
      <c r="T9" s="6">
        <v>17</v>
      </c>
      <c r="U9" s="7">
        <v>7317640</v>
      </c>
      <c r="V9" s="7">
        <v>6585869</v>
      </c>
      <c r="W9" s="7">
        <v>307603</v>
      </c>
      <c r="X9" s="7">
        <v>424168</v>
      </c>
      <c r="Y9" s="7">
        <v>0</v>
      </c>
      <c r="Z9" s="7">
        <v>10033</v>
      </c>
      <c r="AA9" s="7">
        <v>143559000</v>
      </c>
      <c r="AB9" s="7">
        <v>125345788</v>
      </c>
      <c r="AC9" s="7">
        <v>400101</v>
      </c>
      <c r="AD9" s="7">
        <v>17810505</v>
      </c>
      <c r="AE9" s="7">
        <v>2606</v>
      </c>
      <c r="AF9" s="7">
        <f t="shared" si="6"/>
        <v>10050</v>
      </c>
      <c r="AG9" s="7">
        <f t="shared" si="7"/>
        <v>150876640</v>
      </c>
      <c r="AH9" s="7">
        <f t="shared" si="8"/>
        <v>131931657</v>
      </c>
      <c r="AI9" s="7">
        <f t="shared" si="9"/>
        <v>707704</v>
      </c>
      <c r="AJ9" s="7">
        <f t="shared" si="10"/>
        <v>18234673</v>
      </c>
      <c r="AK9" s="7">
        <f t="shared" si="11"/>
        <v>2606</v>
      </c>
      <c r="AL9" s="6">
        <f t="shared" si="12"/>
        <v>100639</v>
      </c>
      <c r="AM9" s="7">
        <f t="shared" si="13"/>
        <v>6268135600</v>
      </c>
      <c r="AN9" s="7">
        <f t="shared" si="14"/>
        <v>5515816415</v>
      </c>
      <c r="AO9" s="7">
        <f t="shared" si="15"/>
        <v>368223789</v>
      </c>
      <c r="AP9" s="7">
        <f t="shared" si="16"/>
        <v>356113785</v>
      </c>
      <c r="AQ9" s="7">
        <f t="shared" si="17"/>
        <v>27981611</v>
      </c>
      <c r="AR9" s="7">
        <v>61792</v>
      </c>
      <c r="AS9" s="7">
        <v>846627530</v>
      </c>
      <c r="AT9" s="7">
        <v>740912613</v>
      </c>
      <c r="AU9" s="7">
        <v>13488080</v>
      </c>
      <c r="AV9" s="7">
        <v>85958081</v>
      </c>
      <c r="AW9" s="7">
        <v>6268756</v>
      </c>
      <c r="AX9" s="7">
        <f t="shared" si="18"/>
        <v>162431</v>
      </c>
      <c r="AY9" s="7">
        <f t="shared" si="19"/>
        <v>7114763130</v>
      </c>
      <c r="AZ9" s="7">
        <f t="shared" si="20"/>
        <v>6256729028</v>
      </c>
      <c r="BA9" s="7">
        <f t="shared" si="21"/>
        <v>381711869</v>
      </c>
      <c r="BB9" s="7">
        <f t="shared" si="22"/>
        <v>442071866</v>
      </c>
      <c r="BC9" s="7">
        <f t="shared" si="23"/>
        <v>34250367</v>
      </c>
      <c r="BD9" s="6">
        <v>6952</v>
      </c>
      <c r="BE9" s="7">
        <v>268229205</v>
      </c>
      <c r="BF9" s="7">
        <v>162472645</v>
      </c>
      <c r="BG9" s="7">
        <v>0</v>
      </c>
      <c r="BH9" s="7">
        <v>105753160</v>
      </c>
      <c r="BI9" s="7">
        <v>3400</v>
      </c>
      <c r="BJ9" s="7">
        <v>17</v>
      </c>
      <c r="BK9" s="7">
        <v>209822</v>
      </c>
      <c r="BL9" s="7">
        <v>103082</v>
      </c>
      <c r="BM9" s="7">
        <v>0</v>
      </c>
      <c r="BN9" s="7">
        <v>106740</v>
      </c>
      <c r="BO9" s="7">
        <v>0</v>
      </c>
      <c r="BP9" s="7">
        <f t="shared" si="24"/>
        <v>6969</v>
      </c>
      <c r="BQ9" s="7">
        <f t="shared" si="25"/>
        <v>268439027</v>
      </c>
      <c r="BR9" s="7">
        <f t="shared" si="26"/>
        <v>162575727</v>
      </c>
      <c r="BS9" s="7">
        <f t="shared" si="27"/>
        <v>0</v>
      </c>
      <c r="BT9" s="7">
        <f t="shared" si="28"/>
        <v>105859900</v>
      </c>
      <c r="BU9" s="7">
        <f t="shared" si="29"/>
        <v>3400</v>
      </c>
      <c r="BV9" s="6">
        <v>948</v>
      </c>
      <c r="BW9" s="7">
        <v>121019010</v>
      </c>
      <c r="BX9" s="7">
        <v>106002384</v>
      </c>
      <c r="BY9" s="7">
        <v>5223091</v>
      </c>
      <c r="BZ9" s="7">
        <v>6671569</v>
      </c>
      <c r="CA9" s="7">
        <v>3121966</v>
      </c>
      <c r="CB9" s="7">
        <f t="shared" si="30"/>
        <v>163379</v>
      </c>
      <c r="CC9" s="7">
        <f t="shared" si="31"/>
        <v>7504221167</v>
      </c>
      <c r="CD9" s="7">
        <f t="shared" si="32"/>
        <v>6525307139</v>
      </c>
      <c r="CE9" s="7">
        <f t="shared" si="33"/>
        <v>386934960</v>
      </c>
      <c r="CF9" s="7">
        <f t="shared" si="34"/>
        <v>554603335</v>
      </c>
      <c r="CG9" s="7">
        <f t="shared" si="35"/>
        <v>37375733</v>
      </c>
      <c r="CH9" s="100">
        <v>943</v>
      </c>
      <c r="CI9" s="101">
        <v>6008621</v>
      </c>
      <c r="CJ9" s="101">
        <v>5194288</v>
      </c>
      <c r="CK9" s="101">
        <v>0</v>
      </c>
      <c r="CL9" s="101">
        <v>814333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50"/>
        <v>943</v>
      </c>
      <c r="DA9" s="101">
        <f t="shared" si="36"/>
        <v>6008621</v>
      </c>
      <c r="DB9" s="101">
        <f t="shared" si="37"/>
        <v>5194288</v>
      </c>
      <c r="DC9" s="101">
        <f t="shared" si="38"/>
        <v>0</v>
      </c>
      <c r="DD9" s="101">
        <f t="shared" si="39"/>
        <v>814333</v>
      </c>
      <c r="DE9" s="101">
        <f t="shared" si="40"/>
        <v>0</v>
      </c>
      <c r="DF9" s="101">
        <f t="shared" si="51"/>
        <v>164322</v>
      </c>
      <c r="DG9" s="101">
        <f t="shared" si="41"/>
        <v>7510229788</v>
      </c>
      <c r="DH9" s="101">
        <f t="shared" si="42"/>
        <v>6530501427</v>
      </c>
      <c r="DI9" s="101">
        <f t="shared" si="43"/>
        <v>386934960</v>
      </c>
      <c r="DJ9" s="101">
        <f t="shared" si="44"/>
        <v>555417668</v>
      </c>
      <c r="DK9" s="101">
        <f t="shared" si="45"/>
        <v>37375733</v>
      </c>
      <c r="DL9" s="101">
        <v>5480</v>
      </c>
      <c r="DM9" s="101">
        <v>4482</v>
      </c>
      <c r="DN9" s="101">
        <v>9962</v>
      </c>
      <c r="DO9" s="101">
        <v>1036</v>
      </c>
      <c r="DP9" s="101">
        <v>426</v>
      </c>
      <c r="DR9" s="16">
        <f>'７割'!DR9+'８割 '!DR9+'９割'!DR9</f>
        <v>943</v>
      </c>
      <c r="DS9" s="16">
        <f>'７割'!DS9+'８割 '!DS9+'９割'!DS9</f>
        <v>5194288</v>
      </c>
      <c r="DT9" s="16">
        <f>'７割'!DT9+'８割 '!DT9+'９割'!DT9</f>
        <v>125</v>
      </c>
      <c r="DU9" s="16">
        <f>'７割'!DU9+'８割 '!DU9+'９割'!DU9</f>
        <v>3003181</v>
      </c>
      <c r="DV9" s="16">
        <f>'７割'!DV9+'８割 '!DV9+'９割'!DV9</f>
        <v>282</v>
      </c>
      <c r="DW9" s="16">
        <f>'７割'!DW9+'８割 '!DW9+'９割'!DW9</f>
        <v>7816675</v>
      </c>
      <c r="DX9" s="16">
        <f>'７割'!DX9+'８割 '!DX9+'９割'!DX9</f>
        <v>143</v>
      </c>
      <c r="DY9" s="16">
        <f>'７割'!DY9+'８割 '!DY9+'９割'!DY9</f>
        <v>4555289</v>
      </c>
      <c r="DZ9" s="16">
        <f>'７割'!DZ9+'８割 '!DZ9+'９割'!DZ9</f>
        <v>2</v>
      </c>
      <c r="EA9" s="16">
        <f>'７割'!EA9+'８割 '!EA9+'９割'!EA9</f>
        <v>33183</v>
      </c>
      <c r="EB9" s="16">
        <f>'７割'!EB9+'８割 '!EB9+'９割'!EB9</f>
        <v>0</v>
      </c>
      <c r="EC9" s="16">
        <f>'７割'!EC9+'８割 '!EC9+'９割'!EC9</f>
        <v>0</v>
      </c>
      <c r="ED9" s="16">
        <f>'７割'!ED9+'８割 '!ED9+'９割'!ED9</f>
        <v>0</v>
      </c>
      <c r="EE9" s="16">
        <f>'７割'!EE9+'８割 '!EE9+'９割'!EE9</f>
        <v>0</v>
      </c>
      <c r="EF9" s="16">
        <f>'７割'!EF9+'８割 '!EF9+'９割'!EF9</f>
        <v>0</v>
      </c>
      <c r="EG9" s="16">
        <f>'７割'!EG9+'８割 '!EG9+'９割'!EG9</f>
        <v>0</v>
      </c>
      <c r="EH9" s="16">
        <f>IF(SUM(DR9,DT9,DV9,DX9,DZ9,EB9,ED9,EF9)='７割'!EH9+'８割 '!EH9+'９割'!EH9,SUM(DR9,DT9,DV9,DX9,DZ9,EB9,ED9,EF9),"数値エラー")</f>
        <v>1495</v>
      </c>
      <c r="EI9" s="16">
        <f>IF(SUM(DS9,DU9,DW9,DY9,EA9,EC9,EE9,EG9)='７割'!EI9++'８割 '!EI9+'９割'!EI9,SUM(DS9,DU9,DW9,DY9,EA9,EC9,EE9,EG9),"数値エラー")</f>
        <v>20602616</v>
      </c>
      <c r="EK9" s="7">
        <f t="shared" si="52"/>
        <v>164874</v>
      </c>
      <c r="EL9" s="7">
        <f t="shared" si="53"/>
        <v>7524823783</v>
      </c>
      <c r="EN9" s="69">
        <f>ROUND(EL9/INDEX(被保険者数!O:O,MATCH(A9,被保険者数!A:A,0),1),0)</f>
        <v>1215053</v>
      </c>
      <c r="EO9" s="1">
        <f t="shared" si="46"/>
        <v>2</v>
      </c>
      <c r="EP9" s="69">
        <f t="shared" si="47"/>
        <v>4536078950</v>
      </c>
      <c r="EQ9" s="69">
        <f t="shared" si="48"/>
        <v>1732056650</v>
      </c>
      <c r="ER9" s="69">
        <f t="shared" si="49"/>
        <v>1256688183</v>
      </c>
      <c r="ES9" s="69">
        <f>ROUND(EP9/INDEX(被保険者数!O:O,MATCH(A9,被保険者数!A:A,0),1),0)</f>
        <v>732453</v>
      </c>
      <c r="ET9" s="69">
        <f t="shared" si="54"/>
        <v>3</v>
      </c>
      <c r="EU9" s="69">
        <f>ROUND(EQ9/INDEX(被保険者数!O:O,MATCH(A9,被保険者数!A:A,0),1),0)</f>
        <v>279680</v>
      </c>
      <c r="EV9" s="1">
        <f t="shared" si="55"/>
        <v>13</v>
      </c>
    </row>
    <row r="10" spans="1:152" s="1" customFormat="1" ht="15.95" customHeight="1" x14ac:dyDescent="0.15">
      <c r="A10" s="2" t="s">
        <v>32</v>
      </c>
      <c r="B10" s="6">
        <v>13113</v>
      </c>
      <c r="C10" s="7">
        <v>8324693980</v>
      </c>
      <c r="D10" s="7">
        <v>7205530881</v>
      </c>
      <c r="E10" s="7">
        <v>642445522</v>
      </c>
      <c r="F10" s="7">
        <v>451635130</v>
      </c>
      <c r="G10" s="7">
        <v>25082447</v>
      </c>
      <c r="H10" s="7">
        <v>173137</v>
      </c>
      <c r="I10" s="7">
        <v>3389430890</v>
      </c>
      <c r="J10" s="7">
        <v>2922929668</v>
      </c>
      <c r="K10" s="7">
        <v>124896353</v>
      </c>
      <c r="L10" s="7">
        <v>312084863</v>
      </c>
      <c r="M10" s="7">
        <v>29520006</v>
      </c>
      <c r="N10" s="7">
        <f t="shared" si="0"/>
        <v>186250</v>
      </c>
      <c r="O10" s="7">
        <f t="shared" si="1"/>
        <v>11714124870</v>
      </c>
      <c r="P10" s="7">
        <f t="shared" si="2"/>
        <v>10128460549</v>
      </c>
      <c r="Q10" s="7">
        <f t="shared" si="3"/>
        <v>767341875</v>
      </c>
      <c r="R10" s="7">
        <f t="shared" si="4"/>
        <v>763719993</v>
      </c>
      <c r="S10" s="7">
        <f t="shared" si="5"/>
        <v>54602453</v>
      </c>
      <c r="T10" s="6">
        <v>20</v>
      </c>
      <c r="U10" s="7">
        <v>9396640</v>
      </c>
      <c r="V10" s="7">
        <v>7950012</v>
      </c>
      <c r="W10" s="7">
        <v>625168</v>
      </c>
      <c r="X10" s="7">
        <v>821460</v>
      </c>
      <c r="Y10" s="7">
        <v>0</v>
      </c>
      <c r="Z10" s="7">
        <v>27276</v>
      </c>
      <c r="AA10" s="7">
        <v>372967350</v>
      </c>
      <c r="AB10" s="7">
        <v>319576377</v>
      </c>
      <c r="AC10" s="7">
        <v>1009358</v>
      </c>
      <c r="AD10" s="7">
        <v>52329978</v>
      </c>
      <c r="AE10" s="7">
        <v>51637</v>
      </c>
      <c r="AF10" s="7">
        <f t="shared" si="6"/>
        <v>27296</v>
      </c>
      <c r="AG10" s="7">
        <f t="shared" si="7"/>
        <v>382363990</v>
      </c>
      <c r="AH10" s="7">
        <f t="shared" si="8"/>
        <v>327526389</v>
      </c>
      <c r="AI10" s="7">
        <f t="shared" si="9"/>
        <v>1634526</v>
      </c>
      <c r="AJ10" s="7">
        <f t="shared" si="10"/>
        <v>53151438</v>
      </c>
      <c r="AK10" s="7">
        <f t="shared" si="11"/>
        <v>51637</v>
      </c>
      <c r="AL10" s="6">
        <f t="shared" si="12"/>
        <v>213546</v>
      </c>
      <c r="AM10" s="7">
        <f t="shared" si="13"/>
        <v>12096488860</v>
      </c>
      <c r="AN10" s="7">
        <f t="shared" si="14"/>
        <v>10455986938</v>
      </c>
      <c r="AO10" s="7">
        <f t="shared" si="15"/>
        <v>768976401</v>
      </c>
      <c r="AP10" s="7">
        <f t="shared" si="16"/>
        <v>816871431</v>
      </c>
      <c r="AQ10" s="7">
        <f t="shared" si="17"/>
        <v>54654090</v>
      </c>
      <c r="AR10" s="7">
        <v>133958</v>
      </c>
      <c r="AS10" s="7">
        <v>1737549320</v>
      </c>
      <c r="AT10" s="7">
        <v>1496274388</v>
      </c>
      <c r="AU10" s="7">
        <v>21868152</v>
      </c>
      <c r="AV10" s="7">
        <v>205612572</v>
      </c>
      <c r="AW10" s="7">
        <v>13794208</v>
      </c>
      <c r="AX10" s="7">
        <f t="shared" si="18"/>
        <v>347504</v>
      </c>
      <c r="AY10" s="7">
        <f t="shared" si="19"/>
        <v>13834038180</v>
      </c>
      <c r="AZ10" s="7">
        <f t="shared" si="20"/>
        <v>11952261326</v>
      </c>
      <c r="BA10" s="7">
        <f t="shared" si="21"/>
        <v>790844553</v>
      </c>
      <c r="BB10" s="7">
        <f t="shared" si="22"/>
        <v>1022484003</v>
      </c>
      <c r="BC10" s="7">
        <f t="shared" si="23"/>
        <v>68448298</v>
      </c>
      <c r="BD10" s="6">
        <v>12680</v>
      </c>
      <c r="BE10" s="7">
        <v>442776229</v>
      </c>
      <c r="BF10" s="7">
        <v>233504079</v>
      </c>
      <c r="BG10" s="7">
        <v>0</v>
      </c>
      <c r="BH10" s="7">
        <v>208831540</v>
      </c>
      <c r="BI10" s="7">
        <v>440610</v>
      </c>
      <c r="BJ10" s="7">
        <v>20</v>
      </c>
      <c r="BK10" s="7">
        <v>253016</v>
      </c>
      <c r="BL10" s="7">
        <v>119976</v>
      </c>
      <c r="BM10" s="7">
        <v>0</v>
      </c>
      <c r="BN10" s="7">
        <v>133040</v>
      </c>
      <c r="BO10" s="7">
        <v>0</v>
      </c>
      <c r="BP10" s="7">
        <f t="shared" si="24"/>
        <v>12700</v>
      </c>
      <c r="BQ10" s="7">
        <f t="shared" si="25"/>
        <v>443029245</v>
      </c>
      <c r="BR10" s="7">
        <f t="shared" si="26"/>
        <v>233624055</v>
      </c>
      <c r="BS10" s="7">
        <f t="shared" si="27"/>
        <v>0</v>
      </c>
      <c r="BT10" s="7">
        <f t="shared" si="28"/>
        <v>208964580</v>
      </c>
      <c r="BU10" s="7">
        <f t="shared" si="29"/>
        <v>440610</v>
      </c>
      <c r="BV10" s="6">
        <v>1287</v>
      </c>
      <c r="BW10" s="7">
        <v>164936380</v>
      </c>
      <c r="BX10" s="7">
        <v>141201756</v>
      </c>
      <c r="BY10" s="7">
        <v>8880842</v>
      </c>
      <c r="BZ10" s="7">
        <v>9980401</v>
      </c>
      <c r="CA10" s="7">
        <v>4873381</v>
      </c>
      <c r="CB10" s="7">
        <f t="shared" si="30"/>
        <v>348791</v>
      </c>
      <c r="CC10" s="7">
        <f t="shared" si="31"/>
        <v>14442003805</v>
      </c>
      <c r="CD10" s="7">
        <f t="shared" si="32"/>
        <v>12327087137</v>
      </c>
      <c r="CE10" s="7">
        <f t="shared" si="33"/>
        <v>799725395</v>
      </c>
      <c r="CF10" s="7">
        <f t="shared" si="34"/>
        <v>1241428984</v>
      </c>
      <c r="CG10" s="7">
        <f t="shared" si="35"/>
        <v>73762289</v>
      </c>
      <c r="CH10" s="100">
        <v>2322</v>
      </c>
      <c r="CI10" s="101">
        <v>13255536</v>
      </c>
      <c r="CJ10" s="101">
        <v>11296799</v>
      </c>
      <c r="CK10" s="101">
        <v>0</v>
      </c>
      <c r="CL10" s="101">
        <v>1958737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50"/>
        <v>2322</v>
      </c>
      <c r="DA10" s="101">
        <f t="shared" si="36"/>
        <v>13255536</v>
      </c>
      <c r="DB10" s="101">
        <f t="shared" si="37"/>
        <v>11296799</v>
      </c>
      <c r="DC10" s="101">
        <f t="shared" si="38"/>
        <v>0</v>
      </c>
      <c r="DD10" s="101">
        <f t="shared" si="39"/>
        <v>1958737</v>
      </c>
      <c r="DE10" s="101">
        <f t="shared" si="40"/>
        <v>0</v>
      </c>
      <c r="DF10" s="101">
        <f t="shared" si="51"/>
        <v>351113</v>
      </c>
      <c r="DG10" s="101">
        <f t="shared" si="41"/>
        <v>14455259341</v>
      </c>
      <c r="DH10" s="101">
        <f t="shared" si="42"/>
        <v>12338383936</v>
      </c>
      <c r="DI10" s="101">
        <f t="shared" si="43"/>
        <v>799725395</v>
      </c>
      <c r="DJ10" s="101">
        <f t="shared" si="44"/>
        <v>1243387721</v>
      </c>
      <c r="DK10" s="101">
        <f t="shared" si="45"/>
        <v>73762289</v>
      </c>
      <c r="DL10" s="101">
        <v>9809</v>
      </c>
      <c r="DM10" s="101">
        <v>9024</v>
      </c>
      <c r="DN10" s="101">
        <v>18833</v>
      </c>
      <c r="DO10" s="101">
        <v>2346</v>
      </c>
      <c r="DP10" s="101">
        <v>884</v>
      </c>
      <c r="DR10" s="16">
        <f>'７割'!DR10+'８割 '!DR10+'９割'!DR10</f>
        <v>2322</v>
      </c>
      <c r="DS10" s="16">
        <f>'７割'!DS10+'８割 '!DS10+'９割'!DS10</f>
        <v>11296799</v>
      </c>
      <c r="DT10" s="16">
        <f>'７割'!DT10+'８割 '!DT10+'９割'!DT10</f>
        <v>471</v>
      </c>
      <c r="DU10" s="16">
        <f>'７割'!DU10+'８割 '!DU10+'９割'!DU10</f>
        <v>7624508</v>
      </c>
      <c r="DV10" s="16">
        <f>'７割'!DV10+'８割 '!DV10+'９割'!DV10</f>
        <v>1183</v>
      </c>
      <c r="DW10" s="16">
        <f>'７割'!DW10+'８割 '!DW10+'９割'!DW10</f>
        <v>31671130</v>
      </c>
      <c r="DX10" s="16">
        <f>'７割'!DX10+'８割 '!DX10+'９割'!DX10</f>
        <v>451</v>
      </c>
      <c r="DY10" s="16">
        <f>'７割'!DY10+'８割 '!DY10+'９割'!DY10</f>
        <v>15405900</v>
      </c>
      <c r="DZ10" s="16">
        <f>'７割'!DZ10+'８割 '!DZ10+'９割'!DZ10</f>
        <v>7</v>
      </c>
      <c r="EA10" s="16">
        <f>'７割'!EA10+'８割 '!EA10+'９割'!EA10</f>
        <v>56590</v>
      </c>
      <c r="EB10" s="16">
        <f>'７割'!EB10+'８割 '!EB10+'９割'!EB10</f>
        <v>2</v>
      </c>
      <c r="EC10" s="16">
        <f>'７割'!EC10+'８割 '!EC10+'９割'!EC10</f>
        <v>19062</v>
      </c>
      <c r="ED10" s="16">
        <f>'７割'!ED10+'８割 '!ED10+'９割'!ED10</f>
        <v>0</v>
      </c>
      <c r="EE10" s="16">
        <f>'７割'!EE10+'８割 '!EE10+'９割'!EE10</f>
        <v>0</v>
      </c>
      <c r="EF10" s="16">
        <f>'７割'!EF10+'８割 '!EF10+'９割'!EF10</f>
        <v>0</v>
      </c>
      <c r="EG10" s="16">
        <f>'７割'!EG10+'８割 '!EG10+'９割'!EG10</f>
        <v>0</v>
      </c>
      <c r="EH10" s="16">
        <f>IF(SUM(DR10,DT10,DV10,DX10,DZ10,EB10,ED10,EF10)='７割'!EH10+'８割 '!EH10+'９割'!EH10,SUM(DR10,DT10,DV10,DX10,DZ10,EB10,ED10,EF10),"数値エラー")</f>
        <v>4436</v>
      </c>
      <c r="EI10" s="16">
        <f>IF(SUM(DS10,DU10,DW10,DY10,EA10,EC10,EE10,EG10)='７割'!EI10++'８割 '!EI10+'９割'!EI10,SUM(DS10,DU10,DW10,DY10,EA10,EC10,EE10,EG10),"数値エラー")</f>
        <v>66073989</v>
      </c>
      <c r="EK10" s="7">
        <f t="shared" si="52"/>
        <v>353227</v>
      </c>
      <c r="EL10" s="7">
        <f t="shared" si="53"/>
        <v>14508077794</v>
      </c>
      <c r="EN10" s="69">
        <f>ROUND(EL10/INDEX(被保険者数!O:O,MATCH(A10,被保険者数!A:A,0),1),0)</f>
        <v>1051234</v>
      </c>
      <c r="EO10" s="1">
        <f t="shared" si="46"/>
        <v>17</v>
      </c>
      <c r="EP10" s="69">
        <f t="shared" si="47"/>
        <v>8334090620</v>
      </c>
      <c r="EQ10" s="69">
        <f t="shared" si="48"/>
        <v>3762398240</v>
      </c>
      <c r="ER10" s="69">
        <f t="shared" si="49"/>
        <v>2411588934</v>
      </c>
      <c r="ES10" s="69">
        <f>ROUND(EP10/INDEX(被保険者数!O:O,MATCH(A10,被保険者数!A:A,0),1),0)</f>
        <v>603876</v>
      </c>
      <c r="ET10" s="69">
        <f t="shared" si="54"/>
        <v>16</v>
      </c>
      <c r="EU10" s="69">
        <f>ROUND(EQ10/INDEX(被保険者数!O:O,MATCH(A10,被保険者数!A:A,0),1),0)</f>
        <v>272618</v>
      </c>
      <c r="EV10" s="1">
        <f t="shared" si="55"/>
        <v>17</v>
      </c>
    </row>
    <row r="11" spans="1:152" s="1" customFormat="1" ht="15.95" customHeight="1" x14ac:dyDescent="0.15">
      <c r="A11" s="2" t="s">
        <v>33</v>
      </c>
      <c r="B11" s="6">
        <v>5376</v>
      </c>
      <c r="C11" s="7">
        <v>3615482260</v>
      </c>
      <c r="D11" s="7">
        <v>3150937007</v>
      </c>
      <c r="E11" s="7">
        <v>280198112</v>
      </c>
      <c r="F11" s="7">
        <v>179062583</v>
      </c>
      <c r="G11" s="7">
        <v>5284558</v>
      </c>
      <c r="H11" s="7">
        <v>90847</v>
      </c>
      <c r="I11" s="7">
        <v>1587472530</v>
      </c>
      <c r="J11" s="7">
        <v>1372088768</v>
      </c>
      <c r="K11" s="7">
        <v>44284768</v>
      </c>
      <c r="L11" s="7">
        <v>158757890</v>
      </c>
      <c r="M11" s="7">
        <v>12341104</v>
      </c>
      <c r="N11" s="7">
        <f t="shared" si="0"/>
        <v>96223</v>
      </c>
      <c r="O11" s="7">
        <f t="shared" si="1"/>
        <v>5202954790</v>
      </c>
      <c r="P11" s="7">
        <f t="shared" si="2"/>
        <v>4523025775</v>
      </c>
      <c r="Q11" s="7">
        <f t="shared" si="3"/>
        <v>324482880</v>
      </c>
      <c r="R11" s="7">
        <f t="shared" si="4"/>
        <v>337820473</v>
      </c>
      <c r="S11" s="7">
        <f t="shared" si="5"/>
        <v>17625662</v>
      </c>
      <c r="T11" s="6">
        <v>21</v>
      </c>
      <c r="U11" s="7">
        <v>9590850</v>
      </c>
      <c r="V11" s="7">
        <v>8541896</v>
      </c>
      <c r="W11" s="7">
        <v>373630</v>
      </c>
      <c r="X11" s="7">
        <v>675324</v>
      </c>
      <c r="Y11" s="7">
        <v>0</v>
      </c>
      <c r="Z11" s="7">
        <v>12387</v>
      </c>
      <c r="AA11" s="7">
        <v>170318180</v>
      </c>
      <c r="AB11" s="7">
        <v>146430512</v>
      </c>
      <c r="AC11" s="7">
        <v>577099</v>
      </c>
      <c r="AD11" s="7">
        <v>23306108</v>
      </c>
      <c r="AE11" s="7">
        <v>4461</v>
      </c>
      <c r="AF11" s="7">
        <f t="shared" si="6"/>
        <v>12408</v>
      </c>
      <c r="AG11" s="7">
        <f t="shared" si="7"/>
        <v>179909030</v>
      </c>
      <c r="AH11" s="7">
        <f t="shared" si="8"/>
        <v>154972408</v>
      </c>
      <c r="AI11" s="7">
        <f t="shared" si="9"/>
        <v>950729</v>
      </c>
      <c r="AJ11" s="7">
        <f t="shared" si="10"/>
        <v>23981432</v>
      </c>
      <c r="AK11" s="7">
        <f t="shared" si="11"/>
        <v>4461</v>
      </c>
      <c r="AL11" s="6">
        <f t="shared" si="12"/>
        <v>108631</v>
      </c>
      <c r="AM11" s="7">
        <f t="shared" si="13"/>
        <v>5382863820</v>
      </c>
      <c r="AN11" s="7">
        <f t="shared" si="14"/>
        <v>4677998183</v>
      </c>
      <c r="AO11" s="7">
        <f t="shared" si="15"/>
        <v>325433609</v>
      </c>
      <c r="AP11" s="7">
        <f t="shared" si="16"/>
        <v>361801905</v>
      </c>
      <c r="AQ11" s="7">
        <f t="shared" si="17"/>
        <v>17630123</v>
      </c>
      <c r="AR11" s="7">
        <v>67973</v>
      </c>
      <c r="AS11" s="7">
        <v>877981990</v>
      </c>
      <c r="AT11" s="7">
        <v>760693124</v>
      </c>
      <c r="AU11" s="7">
        <v>12556563</v>
      </c>
      <c r="AV11" s="7">
        <v>98552922</v>
      </c>
      <c r="AW11" s="7">
        <v>6179381</v>
      </c>
      <c r="AX11" s="7">
        <f t="shared" si="18"/>
        <v>176604</v>
      </c>
      <c r="AY11" s="7">
        <f t="shared" si="19"/>
        <v>6260845810</v>
      </c>
      <c r="AZ11" s="7">
        <f t="shared" si="20"/>
        <v>5438691307</v>
      </c>
      <c r="BA11" s="7">
        <f t="shared" si="21"/>
        <v>337990172</v>
      </c>
      <c r="BB11" s="7">
        <f t="shared" si="22"/>
        <v>460354827</v>
      </c>
      <c r="BC11" s="7">
        <f t="shared" si="23"/>
        <v>23809504</v>
      </c>
      <c r="BD11" s="6">
        <v>5236</v>
      </c>
      <c r="BE11" s="7">
        <v>167113358</v>
      </c>
      <c r="BF11" s="7">
        <v>91082648</v>
      </c>
      <c r="BG11" s="7">
        <v>0</v>
      </c>
      <c r="BH11" s="7">
        <v>75939520</v>
      </c>
      <c r="BI11" s="7">
        <v>91190</v>
      </c>
      <c r="BJ11" s="7">
        <v>20</v>
      </c>
      <c r="BK11" s="7">
        <v>270857</v>
      </c>
      <c r="BL11" s="7">
        <v>81297</v>
      </c>
      <c r="BM11" s="7">
        <v>0</v>
      </c>
      <c r="BN11" s="7">
        <v>189560</v>
      </c>
      <c r="BO11" s="7">
        <v>0</v>
      </c>
      <c r="BP11" s="7">
        <f t="shared" si="24"/>
        <v>5256</v>
      </c>
      <c r="BQ11" s="7">
        <f t="shared" si="25"/>
        <v>167384215</v>
      </c>
      <c r="BR11" s="7">
        <f t="shared" si="26"/>
        <v>91163945</v>
      </c>
      <c r="BS11" s="7">
        <f t="shared" si="27"/>
        <v>0</v>
      </c>
      <c r="BT11" s="7">
        <f t="shared" si="28"/>
        <v>76129080</v>
      </c>
      <c r="BU11" s="7">
        <f t="shared" si="29"/>
        <v>91190</v>
      </c>
      <c r="BV11" s="6">
        <v>802</v>
      </c>
      <c r="BW11" s="7">
        <v>104790530</v>
      </c>
      <c r="BX11" s="7">
        <v>91151209</v>
      </c>
      <c r="BY11" s="7">
        <v>4618362</v>
      </c>
      <c r="BZ11" s="7">
        <v>6710254</v>
      </c>
      <c r="CA11" s="7">
        <v>2310705</v>
      </c>
      <c r="CB11" s="7">
        <f t="shared" si="30"/>
        <v>177406</v>
      </c>
      <c r="CC11" s="7">
        <f t="shared" si="31"/>
        <v>6533020555</v>
      </c>
      <c r="CD11" s="7">
        <f t="shared" si="32"/>
        <v>5621006461</v>
      </c>
      <c r="CE11" s="7">
        <f t="shared" si="33"/>
        <v>342608534</v>
      </c>
      <c r="CF11" s="7">
        <f t="shared" si="34"/>
        <v>543194161</v>
      </c>
      <c r="CG11" s="7">
        <f t="shared" si="35"/>
        <v>26211399</v>
      </c>
      <c r="CH11" s="100">
        <v>1152</v>
      </c>
      <c r="CI11" s="101">
        <v>6721777</v>
      </c>
      <c r="CJ11" s="101">
        <v>5720614</v>
      </c>
      <c r="CK11" s="101">
        <v>0</v>
      </c>
      <c r="CL11" s="101">
        <v>1001163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50"/>
        <v>1152</v>
      </c>
      <c r="DA11" s="101">
        <f t="shared" si="36"/>
        <v>6721777</v>
      </c>
      <c r="DB11" s="101">
        <f t="shared" si="37"/>
        <v>5720614</v>
      </c>
      <c r="DC11" s="101">
        <f t="shared" si="38"/>
        <v>0</v>
      </c>
      <c r="DD11" s="101">
        <f t="shared" si="39"/>
        <v>1001163</v>
      </c>
      <c r="DE11" s="101">
        <f t="shared" si="40"/>
        <v>0</v>
      </c>
      <c r="DF11" s="101">
        <f t="shared" si="51"/>
        <v>178558</v>
      </c>
      <c r="DG11" s="101">
        <f t="shared" si="41"/>
        <v>6539742332</v>
      </c>
      <c r="DH11" s="101">
        <f t="shared" si="42"/>
        <v>5626727075</v>
      </c>
      <c r="DI11" s="101">
        <f t="shared" si="43"/>
        <v>342608534</v>
      </c>
      <c r="DJ11" s="101">
        <f t="shared" si="44"/>
        <v>544195324</v>
      </c>
      <c r="DK11" s="101">
        <f t="shared" si="45"/>
        <v>26211399</v>
      </c>
      <c r="DL11" s="101">
        <v>4015</v>
      </c>
      <c r="DM11" s="101">
        <v>4607</v>
      </c>
      <c r="DN11" s="101">
        <v>8622</v>
      </c>
      <c r="DO11" s="101">
        <v>960</v>
      </c>
      <c r="DP11" s="101">
        <v>384</v>
      </c>
      <c r="DR11" s="16">
        <f>'７割'!DR11+'８割 '!DR11+'９割'!DR11</f>
        <v>1152</v>
      </c>
      <c r="DS11" s="16">
        <f>'７割'!DS11+'８割 '!DS11+'９割'!DS11</f>
        <v>5720614</v>
      </c>
      <c r="DT11" s="16">
        <f>'７割'!DT11+'８割 '!DT11+'９割'!DT11</f>
        <v>369</v>
      </c>
      <c r="DU11" s="16">
        <f>'７割'!DU11+'８割 '!DU11+'９割'!DU11</f>
        <v>7755807</v>
      </c>
      <c r="DV11" s="16">
        <f>'７割'!DV11+'８割 '!DV11+'９割'!DV11</f>
        <v>368</v>
      </c>
      <c r="DW11" s="16">
        <f>'７割'!DW11+'８割 '!DW11+'９割'!DW11</f>
        <v>9540770</v>
      </c>
      <c r="DX11" s="16">
        <f>'７割'!DX11+'８割 '!DX11+'９割'!DX11</f>
        <v>166</v>
      </c>
      <c r="DY11" s="16">
        <f>'７割'!DY11+'８割 '!DY11+'９割'!DY11</f>
        <v>4818650</v>
      </c>
      <c r="DZ11" s="16">
        <f>'７割'!DZ11+'８割 '!DZ11+'９割'!DZ11</f>
        <v>4</v>
      </c>
      <c r="EA11" s="16">
        <f>'７割'!EA11+'８割 '!EA11+'９割'!EA11</f>
        <v>69992</v>
      </c>
      <c r="EB11" s="16">
        <f>'７割'!EB11+'８割 '!EB11+'９割'!EB11</f>
        <v>0</v>
      </c>
      <c r="EC11" s="16">
        <f>'７割'!EC11+'８割 '!EC11+'９割'!EC11</f>
        <v>0</v>
      </c>
      <c r="ED11" s="16">
        <f>'７割'!ED11+'８割 '!ED11+'９割'!ED11</f>
        <v>0</v>
      </c>
      <c r="EE11" s="16">
        <f>'７割'!EE11+'８割 '!EE11+'９割'!EE11</f>
        <v>0</v>
      </c>
      <c r="EF11" s="16">
        <f>'７割'!EF11+'８割 '!EF11+'９割'!EF11</f>
        <v>0</v>
      </c>
      <c r="EG11" s="16">
        <f>'７割'!EG11+'８割 '!EG11+'９割'!EG11</f>
        <v>0</v>
      </c>
      <c r="EH11" s="16">
        <f>IF(SUM(DR11,DT11,DV11,DX11,DZ11,EB11,ED11,EF11)='７割'!EH11+'８割 '!EH11+'９割'!EH11,SUM(DR11,DT11,DV11,DX11,DZ11,EB11,ED11,EF11),"数値エラー")</f>
        <v>2059</v>
      </c>
      <c r="EI11" s="16">
        <f>IF(SUM(DS11,DU11,DW11,DY11,EA11,EC11,EE11,EG11)='７割'!EI11++'８割 '!EI11+'９割'!EI11,SUM(DS11,DU11,DW11,DY11,EA11,EC11,EE11,EG11),"数値エラー")</f>
        <v>27905833</v>
      </c>
      <c r="EK11" s="7">
        <f t="shared" si="52"/>
        <v>179465</v>
      </c>
      <c r="EL11" s="7">
        <f t="shared" si="53"/>
        <v>6560926388</v>
      </c>
      <c r="EN11" s="69">
        <f>ROUND(EL11/INDEX(被保険者数!O:O,MATCH(A11,被保険者数!A:A,0),1),0)</f>
        <v>1060609</v>
      </c>
      <c r="EO11" s="1">
        <f t="shared" si="46"/>
        <v>12</v>
      </c>
      <c r="EP11" s="69">
        <f t="shared" si="47"/>
        <v>3625073110</v>
      </c>
      <c r="EQ11" s="69">
        <f t="shared" si="48"/>
        <v>1757790710</v>
      </c>
      <c r="ER11" s="69">
        <f t="shared" si="49"/>
        <v>1178062568</v>
      </c>
      <c r="ES11" s="69">
        <f>ROUND(EP11/INDEX(被保険者数!O:O,MATCH(A11,被保険者数!A:A,0),1),0)</f>
        <v>586012</v>
      </c>
      <c r="ET11" s="69">
        <f t="shared" si="54"/>
        <v>23</v>
      </c>
      <c r="EU11" s="69">
        <f>ROUND(EQ11/INDEX(被保険者数!O:O,MATCH(A11,被保険者数!A:A,0),1),0)</f>
        <v>284156</v>
      </c>
      <c r="EV11" s="1">
        <f t="shared" si="55"/>
        <v>10</v>
      </c>
    </row>
    <row r="12" spans="1:152" s="1" customFormat="1" ht="15.95" customHeight="1" x14ac:dyDescent="0.15">
      <c r="A12" s="2" t="s">
        <v>34</v>
      </c>
      <c r="B12" s="6">
        <v>12644</v>
      </c>
      <c r="C12" s="7">
        <v>8108007290</v>
      </c>
      <c r="D12" s="7">
        <v>7123768096</v>
      </c>
      <c r="E12" s="7">
        <v>586070796</v>
      </c>
      <c r="F12" s="7">
        <v>378858824</v>
      </c>
      <c r="G12" s="7">
        <v>19309574</v>
      </c>
      <c r="H12" s="7">
        <v>162837</v>
      </c>
      <c r="I12" s="7">
        <v>3203135550</v>
      </c>
      <c r="J12" s="7">
        <v>2789459123</v>
      </c>
      <c r="K12" s="7">
        <v>108579454</v>
      </c>
      <c r="L12" s="7">
        <v>275421784</v>
      </c>
      <c r="M12" s="7">
        <v>29675079</v>
      </c>
      <c r="N12" s="7">
        <f t="shared" si="0"/>
        <v>175481</v>
      </c>
      <c r="O12" s="7">
        <f t="shared" si="1"/>
        <v>11311142840</v>
      </c>
      <c r="P12" s="7">
        <f t="shared" si="2"/>
        <v>9913227219</v>
      </c>
      <c r="Q12" s="7">
        <f t="shared" si="3"/>
        <v>694650250</v>
      </c>
      <c r="R12" s="7">
        <f t="shared" si="4"/>
        <v>654280608</v>
      </c>
      <c r="S12" s="7">
        <f t="shared" si="5"/>
        <v>48984653</v>
      </c>
      <c r="T12" s="6">
        <v>7</v>
      </c>
      <c r="U12" s="7">
        <v>5195280</v>
      </c>
      <c r="V12" s="7">
        <v>4591430</v>
      </c>
      <c r="W12" s="7">
        <v>262485</v>
      </c>
      <c r="X12" s="7">
        <v>341365</v>
      </c>
      <c r="Y12" s="7">
        <v>0</v>
      </c>
      <c r="Z12" s="7">
        <v>23703</v>
      </c>
      <c r="AA12" s="7">
        <v>329330330</v>
      </c>
      <c r="AB12" s="7">
        <v>284920773</v>
      </c>
      <c r="AC12" s="7">
        <v>887772</v>
      </c>
      <c r="AD12" s="7">
        <v>43456215</v>
      </c>
      <c r="AE12" s="7">
        <v>65570</v>
      </c>
      <c r="AF12" s="7">
        <f t="shared" si="6"/>
        <v>23710</v>
      </c>
      <c r="AG12" s="7">
        <f t="shared" si="7"/>
        <v>334525610</v>
      </c>
      <c r="AH12" s="7">
        <f t="shared" si="8"/>
        <v>289512203</v>
      </c>
      <c r="AI12" s="7">
        <f t="shared" si="9"/>
        <v>1150257</v>
      </c>
      <c r="AJ12" s="7">
        <f t="shared" si="10"/>
        <v>43797580</v>
      </c>
      <c r="AK12" s="7">
        <f t="shared" si="11"/>
        <v>65570</v>
      </c>
      <c r="AL12" s="6">
        <f t="shared" si="12"/>
        <v>199191</v>
      </c>
      <c r="AM12" s="7">
        <f t="shared" si="13"/>
        <v>11645668450</v>
      </c>
      <c r="AN12" s="7">
        <f t="shared" si="14"/>
        <v>10202739422</v>
      </c>
      <c r="AO12" s="7">
        <f t="shared" si="15"/>
        <v>695800507</v>
      </c>
      <c r="AP12" s="7">
        <f t="shared" si="16"/>
        <v>698078188</v>
      </c>
      <c r="AQ12" s="7">
        <f t="shared" si="17"/>
        <v>49050223</v>
      </c>
      <c r="AR12" s="7">
        <v>120385</v>
      </c>
      <c r="AS12" s="7">
        <v>1730344800</v>
      </c>
      <c r="AT12" s="7">
        <v>1509999707</v>
      </c>
      <c r="AU12" s="7">
        <v>28546615</v>
      </c>
      <c r="AV12" s="7">
        <v>182395712</v>
      </c>
      <c r="AW12" s="7">
        <v>9402766</v>
      </c>
      <c r="AX12" s="7">
        <f t="shared" si="18"/>
        <v>319576</v>
      </c>
      <c r="AY12" s="7">
        <f t="shared" si="19"/>
        <v>13376013250</v>
      </c>
      <c r="AZ12" s="7">
        <f t="shared" si="20"/>
        <v>11712739129</v>
      </c>
      <c r="BA12" s="7">
        <f t="shared" si="21"/>
        <v>724347122</v>
      </c>
      <c r="BB12" s="7">
        <f t="shared" si="22"/>
        <v>880473900</v>
      </c>
      <c r="BC12" s="7">
        <f t="shared" si="23"/>
        <v>58452989</v>
      </c>
      <c r="BD12" s="6">
        <v>12121</v>
      </c>
      <c r="BE12" s="7">
        <v>425526332</v>
      </c>
      <c r="BF12" s="7">
        <v>232219832</v>
      </c>
      <c r="BG12" s="7">
        <v>0</v>
      </c>
      <c r="BH12" s="7">
        <v>192819730</v>
      </c>
      <c r="BI12" s="7">
        <v>486770</v>
      </c>
      <c r="BJ12" s="7">
        <v>7</v>
      </c>
      <c r="BK12" s="7">
        <v>94870</v>
      </c>
      <c r="BL12" s="7">
        <v>22640</v>
      </c>
      <c r="BM12" s="7">
        <v>0</v>
      </c>
      <c r="BN12" s="7">
        <v>72230</v>
      </c>
      <c r="BO12" s="7">
        <v>0</v>
      </c>
      <c r="BP12" s="7">
        <f t="shared" si="24"/>
        <v>12128</v>
      </c>
      <c r="BQ12" s="7">
        <f t="shared" si="25"/>
        <v>425621202</v>
      </c>
      <c r="BR12" s="7">
        <f t="shared" si="26"/>
        <v>232242472</v>
      </c>
      <c r="BS12" s="7">
        <f t="shared" si="27"/>
        <v>0</v>
      </c>
      <c r="BT12" s="7">
        <f t="shared" si="28"/>
        <v>192891960</v>
      </c>
      <c r="BU12" s="7">
        <f t="shared" si="29"/>
        <v>486770</v>
      </c>
      <c r="BV12" s="6">
        <v>1338</v>
      </c>
      <c r="BW12" s="7">
        <v>145042180</v>
      </c>
      <c r="BX12" s="7">
        <v>127094183</v>
      </c>
      <c r="BY12" s="7">
        <v>4203489</v>
      </c>
      <c r="BZ12" s="7">
        <v>9358304</v>
      </c>
      <c r="CA12" s="7">
        <v>4386204</v>
      </c>
      <c r="CB12" s="7">
        <f t="shared" si="30"/>
        <v>320914</v>
      </c>
      <c r="CC12" s="7">
        <f t="shared" si="31"/>
        <v>13946676632</v>
      </c>
      <c r="CD12" s="7">
        <f t="shared" si="32"/>
        <v>12072075784</v>
      </c>
      <c r="CE12" s="7">
        <f t="shared" si="33"/>
        <v>728550611</v>
      </c>
      <c r="CF12" s="7">
        <f t="shared" si="34"/>
        <v>1082724164</v>
      </c>
      <c r="CG12" s="7">
        <f t="shared" si="35"/>
        <v>63325963</v>
      </c>
      <c r="CH12" s="100">
        <v>2682</v>
      </c>
      <c r="CI12" s="101">
        <v>19331955</v>
      </c>
      <c r="CJ12" s="101">
        <v>16604699</v>
      </c>
      <c r="CK12" s="101">
        <v>0</v>
      </c>
      <c r="CL12" s="101">
        <v>2727256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50"/>
        <v>2682</v>
      </c>
      <c r="DA12" s="101">
        <f t="shared" si="36"/>
        <v>19331955</v>
      </c>
      <c r="DB12" s="101">
        <f t="shared" si="37"/>
        <v>16604699</v>
      </c>
      <c r="DC12" s="101">
        <f t="shared" si="38"/>
        <v>0</v>
      </c>
      <c r="DD12" s="101">
        <f t="shared" si="39"/>
        <v>2727256</v>
      </c>
      <c r="DE12" s="101">
        <f t="shared" si="40"/>
        <v>0</v>
      </c>
      <c r="DF12" s="101">
        <f t="shared" si="51"/>
        <v>323596</v>
      </c>
      <c r="DG12" s="101">
        <f t="shared" si="41"/>
        <v>13966008587</v>
      </c>
      <c r="DH12" s="101">
        <f t="shared" si="42"/>
        <v>12088680483</v>
      </c>
      <c r="DI12" s="101">
        <f t="shared" si="43"/>
        <v>728550611</v>
      </c>
      <c r="DJ12" s="101">
        <f t="shared" si="44"/>
        <v>1085451420</v>
      </c>
      <c r="DK12" s="101">
        <f t="shared" si="45"/>
        <v>63325963</v>
      </c>
      <c r="DL12" s="101">
        <v>9400</v>
      </c>
      <c r="DM12" s="101">
        <v>8997</v>
      </c>
      <c r="DN12" s="101">
        <v>18397</v>
      </c>
      <c r="DO12" s="101">
        <v>2314</v>
      </c>
      <c r="DP12" s="101">
        <v>491</v>
      </c>
      <c r="DR12" s="16">
        <f>'７割'!DR12+'８割 '!DR12+'９割'!DR12</f>
        <v>2682</v>
      </c>
      <c r="DS12" s="16">
        <f>'７割'!DS12+'８割 '!DS12+'９割'!DS12</f>
        <v>16602594</v>
      </c>
      <c r="DT12" s="16">
        <f>'７割'!DT12+'８割 '!DT12+'９割'!DT12</f>
        <v>237</v>
      </c>
      <c r="DU12" s="16">
        <f>'７割'!DU12+'８割 '!DU12+'９割'!DU12</f>
        <v>5590617</v>
      </c>
      <c r="DV12" s="16">
        <f>'７割'!DV12+'８割 '!DV12+'９割'!DV12</f>
        <v>688</v>
      </c>
      <c r="DW12" s="16">
        <f>'７割'!DW12+'８割 '!DW12+'９割'!DW12</f>
        <v>20253919</v>
      </c>
      <c r="DX12" s="16">
        <f>'７割'!DX12+'８割 '!DX12+'９割'!DX12</f>
        <v>352</v>
      </c>
      <c r="DY12" s="16">
        <f>'７割'!DY12+'８割 '!DY12+'９割'!DY12</f>
        <v>12434308</v>
      </c>
      <c r="DZ12" s="16">
        <f>'７割'!DZ12+'８割 '!DZ12+'９割'!DZ12</f>
        <v>14</v>
      </c>
      <c r="EA12" s="16">
        <f>'７割'!EA12+'８割 '!EA12+'９割'!EA12</f>
        <v>192206</v>
      </c>
      <c r="EB12" s="16">
        <f>'７割'!EB12+'８割 '!EB12+'９割'!EB12</f>
        <v>0</v>
      </c>
      <c r="EC12" s="16">
        <f>'７割'!EC12+'８割 '!EC12+'９割'!EC12</f>
        <v>0</v>
      </c>
      <c r="ED12" s="16">
        <f>'７割'!ED12+'８割 '!ED12+'９割'!ED12</f>
        <v>0</v>
      </c>
      <c r="EE12" s="16">
        <f>'７割'!EE12+'８割 '!EE12+'９割'!EE12</f>
        <v>0</v>
      </c>
      <c r="EF12" s="16">
        <f>'７割'!EF12+'８割 '!EF12+'９割'!EF12</f>
        <v>0</v>
      </c>
      <c r="EG12" s="16">
        <f>'７割'!EG12+'８割 '!EG12+'９割'!EG12</f>
        <v>0</v>
      </c>
      <c r="EH12" s="16">
        <f>IF(SUM(DR12,DT12,DV12,DX12,DZ12,EB12,ED12,EF12)='７割'!EH12+'８割 '!EH12+'９割'!EH12,SUM(DR12,DT12,DV12,DX12,DZ12,EB12,ED12,EF12),"数値エラー")</f>
        <v>3973</v>
      </c>
      <c r="EI12" s="16">
        <f>IF(SUM(DS12,DU12,DW12,DY12,EA12,EC12,EE12,EG12)='７割'!EI12++'８割 '!EI12+'９割'!EI12,SUM(DS12,DU12,DW12,DY12,EA12,EC12,EE12,EG12),"数値エラー")</f>
        <v>55073644</v>
      </c>
      <c r="EK12" s="7">
        <f t="shared" si="52"/>
        <v>324887</v>
      </c>
      <c r="EL12" s="7">
        <f t="shared" si="53"/>
        <v>14001750276</v>
      </c>
      <c r="EN12" s="69">
        <f>ROUND(EL12/INDEX(被保険者数!O:O,MATCH(A12,被保険者数!A:A,0),1),0)</f>
        <v>1045141</v>
      </c>
      <c r="EO12" s="1">
        <f t="shared" si="46"/>
        <v>19</v>
      </c>
      <c r="EP12" s="69">
        <f t="shared" si="47"/>
        <v>8113202570</v>
      </c>
      <c r="EQ12" s="69">
        <f t="shared" si="48"/>
        <v>3532465880</v>
      </c>
      <c r="ER12" s="69">
        <f t="shared" si="49"/>
        <v>2356081826</v>
      </c>
      <c r="ES12" s="69">
        <f>ROUND(EP12/INDEX(被保険者数!O:O,MATCH(A12,被保険者数!A:A,0),1),0)</f>
        <v>605598</v>
      </c>
      <c r="ET12" s="69">
        <f t="shared" si="54"/>
        <v>15</v>
      </c>
      <c r="EU12" s="69">
        <f>ROUND(EQ12/INDEX(被保険者数!O:O,MATCH(A12,被保険者数!A:A,0),1),0)</f>
        <v>263676</v>
      </c>
      <c r="EV12" s="1">
        <f t="shared" si="55"/>
        <v>21</v>
      </c>
    </row>
    <row r="13" spans="1:152" s="1" customFormat="1" ht="15.95" customHeight="1" x14ac:dyDescent="0.15">
      <c r="A13" s="2" t="s">
        <v>35</v>
      </c>
      <c r="B13" s="6">
        <v>6239</v>
      </c>
      <c r="C13" s="213">
        <v>3596498520</v>
      </c>
      <c r="D13" s="213">
        <v>3187036269</v>
      </c>
      <c r="E13" s="213">
        <v>248080253</v>
      </c>
      <c r="F13" s="213">
        <v>156685341</v>
      </c>
      <c r="G13" s="213">
        <v>4696657</v>
      </c>
      <c r="H13" s="213">
        <v>94735</v>
      </c>
      <c r="I13" s="213">
        <v>1740700840</v>
      </c>
      <c r="J13" s="213">
        <v>1530088434</v>
      </c>
      <c r="K13" s="213">
        <v>32901943</v>
      </c>
      <c r="L13" s="213">
        <v>171959096</v>
      </c>
      <c r="M13" s="213">
        <v>5751367</v>
      </c>
      <c r="N13" s="213">
        <f t="shared" si="0"/>
        <v>100974</v>
      </c>
      <c r="O13" s="213">
        <f t="shared" si="1"/>
        <v>5337199360</v>
      </c>
      <c r="P13" s="213">
        <f t="shared" si="2"/>
        <v>4717124703</v>
      </c>
      <c r="Q13" s="213">
        <f t="shared" si="3"/>
        <v>280982196</v>
      </c>
      <c r="R13" s="213">
        <f t="shared" si="4"/>
        <v>328644437</v>
      </c>
      <c r="S13" s="213">
        <f t="shared" si="5"/>
        <v>10448024</v>
      </c>
      <c r="T13" s="212">
        <v>8</v>
      </c>
      <c r="U13" s="213">
        <v>3098280</v>
      </c>
      <c r="V13" s="213">
        <v>2766272</v>
      </c>
      <c r="W13" s="213">
        <v>177843</v>
      </c>
      <c r="X13" s="213">
        <v>154165</v>
      </c>
      <c r="Y13" s="213">
        <v>0</v>
      </c>
      <c r="Z13" s="213">
        <v>10936</v>
      </c>
      <c r="AA13" s="213">
        <v>152237790</v>
      </c>
      <c r="AB13" s="213">
        <v>132258603</v>
      </c>
      <c r="AC13" s="213">
        <v>709989</v>
      </c>
      <c r="AD13" s="213">
        <v>19260543</v>
      </c>
      <c r="AE13" s="213">
        <v>8655</v>
      </c>
      <c r="AF13" s="213">
        <f t="shared" si="6"/>
        <v>10944</v>
      </c>
      <c r="AG13" s="213">
        <f t="shared" si="7"/>
        <v>155336070</v>
      </c>
      <c r="AH13" s="213">
        <f t="shared" si="8"/>
        <v>135024875</v>
      </c>
      <c r="AI13" s="213">
        <f t="shared" si="9"/>
        <v>887832</v>
      </c>
      <c r="AJ13" s="213">
        <f t="shared" si="10"/>
        <v>19414708</v>
      </c>
      <c r="AK13" s="213">
        <f t="shared" si="11"/>
        <v>8655</v>
      </c>
      <c r="AL13" s="212">
        <f t="shared" si="12"/>
        <v>111918</v>
      </c>
      <c r="AM13" s="213">
        <f t="shared" si="13"/>
        <v>5492535430</v>
      </c>
      <c r="AN13" s="213">
        <f t="shared" si="14"/>
        <v>4852149578</v>
      </c>
      <c r="AO13" s="213">
        <f t="shared" si="15"/>
        <v>281870028</v>
      </c>
      <c r="AP13" s="213">
        <f t="shared" si="16"/>
        <v>348059145</v>
      </c>
      <c r="AQ13" s="213">
        <f t="shared" si="17"/>
        <v>10456679</v>
      </c>
      <c r="AR13" s="213">
        <v>44388</v>
      </c>
      <c r="AS13" s="213">
        <v>610170980</v>
      </c>
      <c r="AT13" s="213">
        <v>534065990</v>
      </c>
      <c r="AU13" s="213">
        <v>11077707</v>
      </c>
      <c r="AV13" s="213">
        <v>60680868</v>
      </c>
      <c r="AW13" s="213">
        <v>4346415</v>
      </c>
      <c r="AX13" s="213">
        <f t="shared" si="18"/>
        <v>156306</v>
      </c>
      <c r="AY13" s="213">
        <f t="shared" si="19"/>
        <v>6102706410</v>
      </c>
      <c r="AZ13" s="213">
        <f t="shared" si="20"/>
        <v>5386215568</v>
      </c>
      <c r="BA13" s="213">
        <f t="shared" si="21"/>
        <v>292947735</v>
      </c>
      <c r="BB13" s="213">
        <f t="shared" si="22"/>
        <v>408740013</v>
      </c>
      <c r="BC13" s="213">
        <f t="shared" si="23"/>
        <v>14803094</v>
      </c>
      <c r="BD13" s="212">
        <v>5970</v>
      </c>
      <c r="BE13" s="213">
        <v>219154789</v>
      </c>
      <c r="BF13" s="213">
        <v>133166089</v>
      </c>
      <c r="BG13" s="213">
        <v>0</v>
      </c>
      <c r="BH13" s="213">
        <v>85889100</v>
      </c>
      <c r="BI13" s="213">
        <v>99600</v>
      </c>
      <c r="BJ13" s="213">
        <v>8</v>
      </c>
      <c r="BK13" s="213">
        <v>99822</v>
      </c>
      <c r="BL13" s="213">
        <v>70332</v>
      </c>
      <c r="BM13" s="213">
        <v>0</v>
      </c>
      <c r="BN13" s="213">
        <v>29490</v>
      </c>
      <c r="BO13" s="213">
        <v>0</v>
      </c>
      <c r="BP13" s="213">
        <f t="shared" si="24"/>
        <v>5978</v>
      </c>
      <c r="BQ13" s="213">
        <f t="shared" si="25"/>
        <v>219254611</v>
      </c>
      <c r="BR13" s="213">
        <f t="shared" si="26"/>
        <v>133236421</v>
      </c>
      <c r="BS13" s="213">
        <f t="shared" si="27"/>
        <v>0</v>
      </c>
      <c r="BT13" s="213">
        <f t="shared" si="28"/>
        <v>85918590</v>
      </c>
      <c r="BU13" s="213">
        <f t="shared" si="29"/>
        <v>99600</v>
      </c>
      <c r="BV13" s="212">
        <v>766</v>
      </c>
      <c r="BW13" s="213">
        <v>83353170</v>
      </c>
      <c r="BX13" s="213">
        <v>73726213</v>
      </c>
      <c r="BY13" s="213">
        <v>3015692</v>
      </c>
      <c r="BZ13" s="213">
        <v>3310483</v>
      </c>
      <c r="CA13" s="213">
        <v>3300782</v>
      </c>
      <c r="CB13" s="213">
        <f t="shared" si="30"/>
        <v>157072</v>
      </c>
      <c r="CC13" s="213">
        <f t="shared" si="31"/>
        <v>6405314191</v>
      </c>
      <c r="CD13" s="213">
        <f t="shared" si="32"/>
        <v>5593178202</v>
      </c>
      <c r="CE13" s="213">
        <f t="shared" si="33"/>
        <v>295963427</v>
      </c>
      <c r="CF13" s="213">
        <f t="shared" si="34"/>
        <v>497969086</v>
      </c>
      <c r="CG13" s="213">
        <f t="shared" si="35"/>
        <v>18203476</v>
      </c>
      <c r="CH13" s="100">
        <v>731</v>
      </c>
      <c r="CI13" s="101">
        <v>3760161</v>
      </c>
      <c r="CJ13" s="101">
        <v>3219155</v>
      </c>
      <c r="CK13" s="101">
        <v>0</v>
      </c>
      <c r="CL13" s="101">
        <v>541006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50"/>
        <v>731</v>
      </c>
      <c r="DA13" s="101">
        <f t="shared" si="36"/>
        <v>3760161</v>
      </c>
      <c r="DB13" s="101">
        <f t="shared" si="37"/>
        <v>3219155</v>
      </c>
      <c r="DC13" s="101">
        <f t="shared" si="38"/>
        <v>0</v>
      </c>
      <c r="DD13" s="101">
        <f t="shared" si="39"/>
        <v>541006</v>
      </c>
      <c r="DE13" s="101">
        <f t="shared" si="40"/>
        <v>0</v>
      </c>
      <c r="DF13" s="101">
        <f t="shared" si="51"/>
        <v>157803</v>
      </c>
      <c r="DG13" s="101">
        <f t="shared" si="41"/>
        <v>6409074352</v>
      </c>
      <c r="DH13" s="101">
        <f t="shared" si="42"/>
        <v>5596397357</v>
      </c>
      <c r="DI13" s="101">
        <f t="shared" si="43"/>
        <v>295963427</v>
      </c>
      <c r="DJ13" s="101">
        <f t="shared" si="44"/>
        <v>498510092</v>
      </c>
      <c r="DK13" s="101">
        <f t="shared" si="45"/>
        <v>18203476</v>
      </c>
      <c r="DL13" s="101">
        <v>4859</v>
      </c>
      <c r="DM13" s="101">
        <v>4254</v>
      </c>
      <c r="DN13" s="101">
        <v>9113</v>
      </c>
      <c r="DO13" s="101">
        <v>547</v>
      </c>
      <c r="DP13" s="101">
        <v>198</v>
      </c>
      <c r="DR13" s="16">
        <f>'７割'!DR13+'８割 '!DR13+'９割'!DR13</f>
        <v>731</v>
      </c>
      <c r="DS13" s="16">
        <f>'７割'!DS13+'８割 '!DS13+'９割'!DS13</f>
        <v>3219155</v>
      </c>
      <c r="DT13" s="16">
        <f>'７割'!DT13+'８割 '!DT13+'９割'!DT13</f>
        <v>74</v>
      </c>
      <c r="DU13" s="16">
        <f>'７割'!DU13+'８割 '!DU13+'９割'!DU13</f>
        <v>625025</v>
      </c>
      <c r="DV13" s="16">
        <f>'７割'!DV13+'８割 '!DV13+'９割'!DV13</f>
        <v>262</v>
      </c>
      <c r="DW13" s="16">
        <f>'７割'!DW13+'８割 '!DW13+'９割'!DW13</f>
        <v>4129136</v>
      </c>
      <c r="DX13" s="16">
        <f>'７割'!DX13+'８割 '!DX13+'９割'!DX13</f>
        <v>177</v>
      </c>
      <c r="DY13" s="16">
        <f>'７割'!DY13+'８割 '!DY13+'９割'!DY13</f>
        <v>5607140</v>
      </c>
      <c r="DZ13" s="16">
        <f>'７割'!DZ13+'８割 '!DZ13+'９割'!DZ13</f>
        <v>3</v>
      </c>
      <c r="EA13" s="16">
        <f>'７割'!EA13+'８割 '!EA13+'９割'!EA13</f>
        <v>26573</v>
      </c>
      <c r="EB13" s="16">
        <f>'７割'!EB13+'８割 '!EB13+'９割'!EB13</f>
        <v>0</v>
      </c>
      <c r="EC13" s="16">
        <f>'７割'!EC13+'８割 '!EC13+'９割'!EC13</f>
        <v>0</v>
      </c>
      <c r="ED13" s="16">
        <f>'７割'!ED13+'８割 '!ED13+'９割'!ED13</f>
        <v>0</v>
      </c>
      <c r="EE13" s="16">
        <f>'７割'!EE13+'８割 '!EE13+'９割'!EE13</f>
        <v>0</v>
      </c>
      <c r="EF13" s="16">
        <f>'７割'!EF13+'８割 '!EF13+'９割'!EF13</f>
        <v>0</v>
      </c>
      <c r="EG13" s="16">
        <f>'７割'!EG13+'８割 '!EG13+'９割'!EG13</f>
        <v>0</v>
      </c>
      <c r="EH13" s="16">
        <f>IF(SUM(DR13,DT13,DV13,DX13,DZ13,EB13,ED13,EF13)='７割'!EH13+'８割 '!EH13+'９割'!EH13,SUM(DR13,DT13,DV13,DX13,DZ13,EB13,ED13,EF13),"数値エラー")</f>
        <v>1247</v>
      </c>
      <c r="EI13" s="16">
        <f>IF(SUM(DS13,DU13,DW13,DY13,EA13,EC13,EE13,EG13)='７割'!EI13++'８割 '!EI13+'９割'!EI13,SUM(DS13,DU13,DW13,DY13,EA13,EC13,EE13,EG13),"数値エラー")</f>
        <v>13607029</v>
      </c>
      <c r="EK13" s="7">
        <f t="shared" si="52"/>
        <v>158319</v>
      </c>
      <c r="EL13" s="7">
        <f t="shared" si="53"/>
        <v>6418921220</v>
      </c>
      <c r="EN13" s="69">
        <f>ROUND(EL13/INDEX(被保険者数!O:O,MATCH(A13,被保険者数!A:A,0),1),0)</f>
        <v>965832</v>
      </c>
      <c r="EO13" s="1">
        <f t="shared" si="46"/>
        <v>29</v>
      </c>
      <c r="EP13" s="69">
        <f t="shared" si="47"/>
        <v>3599596800</v>
      </c>
      <c r="EQ13" s="69">
        <f t="shared" si="48"/>
        <v>1892938630</v>
      </c>
      <c r="ER13" s="69">
        <f t="shared" si="49"/>
        <v>926385790</v>
      </c>
      <c r="ES13" s="69">
        <f>ROUND(EP13/INDEX(被保険者数!O:O,MATCH(A13,被保険者数!A:A,0),1),0)</f>
        <v>541619</v>
      </c>
      <c r="ET13" s="69">
        <f t="shared" si="54"/>
        <v>31</v>
      </c>
      <c r="EU13" s="69">
        <f>ROUND(EQ13/INDEX(被保険者数!O:O,MATCH(A13,被保険者数!A:A,0),1),0)</f>
        <v>284824</v>
      </c>
      <c r="EV13" s="1">
        <f t="shared" si="55"/>
        <v>9</v>
      </c>
    </row>
    <row r="14" spans="1:152" s="1" customFormat="1" ht="15.95" customHeight="1" x14ac:dyDescent="0.15">
      <c r="A14" s="2" t="s">
        <v>36</v>
      </c>
      <c r="B14" s="6">
        <v>5508</v>
      </c>
      <c r="C14" s="213">
        <v>3386931610</v>
      </c>
      <c r="D14" s="213">
        <v>2996716597</v>
      </c>
      <c r="E14" s="213">
        <v>225851310</v>
      </c>
      <c r="F14" s="213">
        <v>156717259</v>
      </c>
      <c r="G14" s="213">
        <v>7646448</v>
      </c>
      <c r="H14" s="213">
        <v>75602</v>
      </c>
      <c r="I14" s="213">
        <v>1435974390</v>
      </c>
      <c r="J14" s="213">
        <v>1258169319</v>
      </c>
      <c r="K14" s="213">
        <v>41574828</v>
      </c>
      <c r="L14" s="213">
        <v>128417596</v>
      </c>
      <c r="M14" s="213">
        <v>7812647</v>
      </c>
      <c r="N14" s="213">
        <f t="shared" si="0"/>
        <v>81110</v>
      </c>
      <c r="O14" s="213">
        <f t="shared" si="1"/>
        <v>4822906000</v>
      </c>
      <c r="P14" s="213">
        <f t="shared" si="2"/>
        <v>4254885916</v>
      </c>
      <c r="Q14" s="213">
        <f t="shared" si="3"/>
        <v>267426138</v>
      </c>
      <c r="R14" s="213">
        <f t="shared" si="4"/>
        <v>285134855</v>
      </c>
      <c r="S14" s="213">
        <f t="shared" si="5"/>
        <v>15459095</v>
      </c>
      <c r="T14" s="212">
        <v>12</v>
      </c>
      <c r="U14" s="213">
        <v>4268190</v>
      </c>
      <c r="V14" s="213">
        <v>3792216</v>
      </c>
      <c r="W14" s="213">
        <v>243377</v>
      </c>
      <c r="X14" s="213">
        <v>232597</v>
      </c>
      <c r="Y14" s="213">
        <v>0</v>
      </c>
      <c r="Z14" s="213">
        <v>9381</v>
      </c>
      <c r="AA14" s="213">
        <v>132402750</v>
      </c>
      <c r="AB14" s="213">
        <v>115124905</v>
      </c>
      <c r="AC14" s="213">
        <v>350546</v>
      </c>
      <c r="AD14" s="213">
        <v>16920204</v>
      </c>
      <c r="AE14" s="213">
        <v>7095</v>
      </c>
      <c r="AF14" s="213">
        <f t="shared" si="6"/>
        <v>9393</v>
      </c>
      <c r="AG14" s="213">
        <f t="shared" si="7"/>
        <v>136670940</v>
      </c>
      <c r="AH14" s="213">
        <f t="shared" si="8"/>
        <v>118917121</v>
      </c>
      <c r="AI14" s="213">
        <f t="shared" si="9"/>
        <v>593923</v>
      </c>
      <c r="AJ14" s="213">
        <f t="shared" si="10"/>
        <v>17152801</v>
      </c>
      <c r="AK14" s="213">
        <f t="shared" si="11"/>
        <v>7095</v>
      </c>
      <c r="AL14" s="212">
        <f t="shared" si="12"/>
        <v>90503</v>
      </c>
      <c r="AM14" s="213">
        <f t="shared" si="13"/>
        <v>4959576940</v>
      </c>
      <c r="AN14" s="213">
        <f t="shared" si="14"/>
        <v>4373803037</v>
      </c>
      <c r="AO14" s="213">
        <f t="shared" si="15"/>
        <v>268020061</v>
      </c>
      <c r="AP14" s="213">
        <f t="shared" si="16"/>
        <v>302287656</v>
      </c>
      <c r="AQ14" s="213">
        <f t="shared" si="17"/>
        <v>15466190</v>
      </c>
      <c r="AR14" s="213">
        <v>56066</v>
      </c>
      <c r="AS14" s="213">
        <v>759635330</v>
      </c>
      <c r="AT14" s="213">
        <v>665777646</v>
      </c>
      <c r="AU14" s="213">
        <v>8444165</v>
      </c>
      <c r="AV14" s="213">
        <v>81065076</v>
      </c>
      <c r="AW14" s="213">
        <v>4348443</v>
      </c>
      <c r="AX14" s="213">
        <f t="shared" si="18"/>
        <v>146569</v>
      </c>
      <c r="AY14" s="213">
        <f t="shared" si="19"/>
        <v>5719212270</v>
      </c>
      <c r="AZ14" s="213">
        <f t="shared" si="20"/>
        <v>5039580683</v>
      </c>
      <c r="BA14" s="213">
        <f t="shared" si="21"/>
        <v>276464226</v>
      </c>
      <c r="BB14" s="213">
        <f t="shared" si="22"/>
        <v>383352732</v>
      </c>
      <c r="BC14" s="213">
        <f t="shared" si="23"/>
        <v>19814633</v>
      </c>
      <c r="BD14" s="212">
        <v>5355</v>
      </c>
      <c r="BE14" s="213">
        <v>182778127</v>
      </c>
      <c r="BF14" s="213">
        <v>99367567</v>
      </c>
      <c r="BG14" s="213">
        <v>0</v>
      </c>
      <c r="BH14" s="213">
        <v>83380730</v>
      </c>
      <c r="BI14" s="213">
        <v>29830</v>
      </c>
      <c r="BJ14" s="213">
        <v>12</v>
      </c>
      <c r="BK14" s="213">
        <v>85842</v>
      </c>
      <c r="BL14" s="213">
        <v>56302</v>
      </c>
      <c r="BM14" s="213">
        <v>0</v>
      </c>
      <c r="BN14" s="213">
        <v>29540</v>
      </c>
      <c r="BO14" s="213">
        <v>0</v>
      </c>
      <c r="BP14" s="213">
        <f t="shared" si="24"/>
        <v>5367</v>
      </c>
      <c r="BQ14" s="213">
        <f t="shared" si="25"/>
        <v>182863969</v>
      </c>
      <c r="BR14" s="213">
        <f t="shared" si="26"/>
        <v>99423869</v>
      </c>
      <c r="BS14" s="213">
        <f t="shared" si="27"/>
        <v>0</v>
      </c>
      <c r="BT14" s="213">
        <f t="shared" si="28"/>
        <v>83410270</v>
      </c>
      <c r="BU14" s="213">
        <f t="shared" si="29"/>
        <v>29830</v>
      </c>
      <c r="BV14" s="212">
        <v>777</v>
      </c>
      <c r="BW14" s="213">
        <v>122250310</v>
      </c>
      <c r="BX14" s="213">
        <v>107430217</v>
      </c>
      <c r="BY14" s="213">
        <v>6476001</v>
      </c>
      <c r="BZ14" s="213">
        <v>5028829</v>
      </c>
      <c r="CA14" s="213">
        <v>3315263</v>
      </c>
      <c r="CB14" s="213">
        <f t="shared" si="30"/>
        <v>147346</v>
      </c>
      <c r="CC14" s="213">
        <f t="shared" si="31"/>
        <v>6024326549</v>
      </c>
      <c r="CD14" s="213">
        <f t="shared" si="32"/>
        <v>5246434769</v>
      </c>
      <c r="CE14" s="213">
        <f t="shared" si="33"/>
        <v>282940227</v>
      </c>
      <c r="CF14" s="213">
        <f t="shared" si="34"/>
        <v>471791831</v>
      </c>
      <c r="CG14" s="213">
        <f t="shared" si="35"/>
        <v>23159726</v>
      </c>
      <c r="CH14" s="100">
        <v>838</v>
      </c>
      <c r="CI14" s="101">
        <v>5381337</v>
      </c>
      <c r="CJ14" s="101">
        <v>4661471</v>
      </c>
      <c r="CK14" s="101">
        <v>0</v>
      </c>
      <c r="CL14" s="101">
        <v>719866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50"/>
        <v>838</v>
      </c>
      <c r="DA14" s="101">
        <f t="shared" si="36"/>
        <v>5381337</v>
      </c>
      <c r="DB14" s="101">
        <f t="shared" si="37"/>
        <v>4661471</v>
      </c>
      <c r="DC14" s="101">
        <f t="shared" si="38"/>
        <v>0</v>
      </c>
      <c r="DD14" s="101">
        <f t="shared" si="39"/>
        <v>719866</v>
      </c>
      <c r="DE14" s="101">
        <f t="shared" si="40"/>
        <v>0</v>
      </c>
      <c r="DF14" s="101">
        <f t="shared" si="51"/>
        <v>148184</v>
      </c>
      <c r="DG14" s="101">
        <f t="shared" si="41"/>
        <v>6029707886</v>
      </c>
      <c r="DH14" s="101">
        <f t="shared" si="42"/>
        <v>5251096240</v>
      </c>
      <c r="DI14" s="101">
        <f t="shared" si="43"/>
        <v>282940227</v>
      </c>
      <c r="DJ14" s="101">
        <f t="shared" si="44"/>
        <v>472511697</v>
      </c>
      <c r="DK14" s="101">
        <f t="shared" si="45"/>
        <v>23159726</v>
      </c>
      <c r="DL14" s="101">
        <v>4049</v>
      </c>
      <c r="DM14" s="101">
        <v>4079</v>
      </c>
      <c r="DN14" s="101">
        <v>8128</v>
      </c>
      <c r="DO14" s="101">
        <v>733</v>
      </c>
      <c r="DP14" s="101">
        <v>273</v>
      </c>
      <c r="DR14" s="16">
        <f>'７割'!DR14+'８割 '!DR14+'９割'!DR14</f>
        <v>838</v>
      </c>
      <c r="DS14" s="16">
        <f>'７割'!DS14+'８割 '!DS14+'９割'!DS14</f>
        <v>4661471</v>
      </c>
      <c r="DT14" s="16">
        <f>'７割'!DT14+'８割 '!DT14+'９割'!DT14</f>
        <v>147</v>
      </c>
      <c r="DU14" s="16">
        <f>'７割'!DU14+'８割 '!DU14+'９割'!DU14</f>
        <v>2307192</v>
      </c>
      <c r="DV14" s="16">
        <f>'７割'!DV14+'８割 '!DV14+'９割'!DV14</f>
        <v>210</v>
      </c>
      <c r="DW14" s="16">
        <f>'７割'!DW14+'８割 '!DW14+'９割'!DW14</f>
        <v>6672452</v>
      </c>
      <c r="DX14" s="16">
        <f>'７割'!DX14+'８割 '!DX14+'９割'!DX14</f>
        <v>161</v>
      </c>
      <c r="DY14" s="16">
        <f>'７割'!DY14+'８割 '!DY14+'９割'!DY14</f>
        <v>4670005</v>
      </c>
      <c r="DZ14" s="16">
        <f>'７割'!DZ14+'８割 '!DZ14+'９割'!DZ14</f>
        <v>2</v>
      </c>
      <c r="EA14" s="16">
        <f>'７割'!EA14+'８割 '!EA14+'９割'!EA14</f>
        <v>448659</v>
      </c>
      <c r="EB14" s="16">
        <f>'７割'!EB14+'８割 '!EB14+'９割'!EB14</f>
        <v>0</v>
      </c>
      <c r="EC14" s="16">
        <f>'７割'!EC14+'８割 '!EC14+'９割'!EC14</f>
        <v>0</v>
      </c>
      <c r="ED14" s="16">
        <f>'７割'!ED14+'８割 '!ED14+'９割'!ED14</f>
        <v>0</v>
      </c>
      <c r="EE14" s="16">
        <f>'７割'!EE14+'８割 '!EE14+'９割'!EE14</f>
        <v>0</v>
      </c>
      <c r="EF14" s="16">
        <f>'７割'!EF14+'８割 '!EF14+'９割'!EF14</f>
        <v>0</v>
      </c>
      <c r="EG14" s="16">
        <f>'７割'!EG14+'８割 '!EG14+'９割'!EG14</f>
        <v>0</v>
      </c>
      <c r="EH14" s="16">
        <f>IF(SUM(DR14,DT14,DV14,DX14,DZ14,EB14,ED14,EF14)='７割'!EH14+'８割 '!EH14+'９割'!EH14,SUM(DR14,DT14,DV14,DX14,DZ14,EB14,ED14,EF14),"数値エラー")</f>
        <v>1358</v>
      </c>
      <c r="EI14" s="16">
        <f>IF(SUM(DS14,DU14,DW14,DY14,EA14,EC14,EE14,EG14)='７割'!EI14++'８割 '!EI14+'９割'!EI14,SUM(DS14,DU14,DW14,DY14,EA14,EC14,EE14,EG14),"数値エラー")</f>
        <v>18759779</v>
      </c>
      <c r="EK14" s="7">
        <f t="shared" si="52"/>
        <v>148704</v>
      </c>
      <c r="EL14" s="7">
        <f t="shared" si="53"/>
        <v>6043086328</v>
      </c>
      <c r="EN14" s="69">
        <f>ROUND(EL14/INDEX(被保険者数!O:O,MATCH(A14,被保険者数!A:A,0),1),0)</f>
        <v>1039581</v>
      </c>
      <c r="EO14" s="1">
        <f t="shared" si="46"/>
        <v>20</v>
      </c>
      <c r="EP14" s="69">
        <f t="shared" si="47"/>
        <v>3391199800</v>
      </c>
      <c r="EQ14" s="69">
        <f t="shared" si="48"/>
        <v>1568377140</v>
      </c>
      <c r="ER14" s="69">
        <f t="shared" si="49"/>
        <v>1083509388</v>
      </c>
      <c r="ES14" s="69">
        <f>ROUND(EP14/INDEX(被保険者数!O:O,MATCH(A14,被保険者数!A:A,0),1),0)</f>
        <v>583382</v>
      </c>
      <c r="ET14" s="69">
        <f t="shared" si="54"/>
        <v>25</v>
      </c>
      <c r="EU14" s="69">
        <f>ROUND(EQ14/INDEX(被保険者数!O:O,MATCH(A14,被保険者数!A:A,0),1),0)</f>
        <v>269805</v>
      </c>
      <c r="EV14" s="1">
        <f t="shared" si="55"/>
        <v>20</v>
      </c>
    </row>
    <row r="15" spans="1:152" s="1" customFormat="1" ht="15.95" customHeight="1" x14ac:dyDescent="0.15">
      <c r="A15" s="2" t="s">
        <v>60</v>
      </c>
      <c r="B15" s="6">
        <v>853</v>
      </c>
      <c r="C15" s="213">
        <v>534055570</v>
      </c>
      <c r="D15" s="213">
        <v>473483220</v>
      </c>
      <c r="E15" s="213">
        <v>35896156</v>
      </c>
      <c r="F15" s="213">
        <v>23584304</v>
      </c>
      <c r="G15" s="213">
        <v>1091890</v>
      </c>
      <c r="H15" s="213">
        <v>10812</v>
      </c>
      <c r="I15" s="213">
        <v>151529370</v>
      </c>
      <c r="J15" s="213">
        <v>134298884</v>
      </c>
      <c r="K15" s="213">
        <v>3453016</v>
      </c>
      <c r="L15" s="213">
        <v>13260819</v>
      </c>
      <c r="M15" s="213">
        <v>516651</v>
      </c>
      <c r="N15" s="213">
        <f t="shared" si="0"/>
        <v>11665</v>
      </c>
      <c r="O15" s="213">
        <f t="shared" si="1"/>
        <v>685584940</v>
      </c>
      <c r="P15" s="213">
        <f t="shared" si="2"/>
        <v>607782104</v>
      </c>
      <c r="Q15" s="213">
        <f t="shared" si="3"/>
        <v>39349172</v>
      </c>
      <c r="R15" s="213">
        <f t="shared" si="4"/>
        <v>36845123</v>
      </c>
      <c r="S15" s="213">
        <f t="shared" si="5"/>
        <v>1608541</v>
      </c>
      <c r="T15" s="212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1196</v>
      </c>
      <c r="AA15" s="213">
        <v>17446290</v>
      </c>
      <c r="AB15" s="213">
        <v>15241615</v>
      </c>
      <c r="AC15" s="213">
        <v>37019</v>
      </c>
      <c r="AD15" s="213">
        <v>2167656</v>
      </c>
      <c r="AE15" s="213">
        <v>0</v>
      </c>
      <c r="AF15" s="213">
        <f t="shared" si="6"/>
        <v>1196</v>
      </c>
      <c r="AG15" s="213">
        <f t="shared" si="7"/>
        <v>17446290</v>
      </c>
      <c r="AH15" s="213">
        <f t="shared" si="8"/>
        <v>15241615</v>
      </c>
      <c r="AI15" s="213">
        <f t="shared" si="9"/>
        <v>37019</v>
      </c>
      <c r="AJ15" s="213">
        <f t="shared" si="10"/>
        <v>2167656</v>
      </c>
      <c r="AK15" s="213">
        <f t="shared" si="11"/>
        <v>0</v>
      </c>
      <c r="AL15" s="212">
        <f t="shared" si="12"/>
        <v>12861</v>
      </c>
      <c r="AM15" s="213">
        <f t="shared" si="13"/>
        <v>703031230</v>
      </c>
      <c r="AN15" s="213">
        <f t="shared" si="14"/>
        <v>623023719</v>
      </c>
      <c r="AO15" s="213">
        <f t="shared" si="15"/>
        <v>39386191</v>
      </c>
      <c r="AP15" s="213">
        <f t="shared" si="16"/>
        <v>39012779</v>
      </c>
      <c r="AQ15" s="213">
        <f t="shared" si="17"/>
        <v>1608541</v>
      </c>
      <c r="AR15" s="213">
        <v>8696</v>
      </c>
      <c r="AS15" s="213">
        <v>105231550</v>
      </c>
      <c r="AT15" s="213">
        <v>93157422</v>
      </c>
      <c r="AU15" s="213">
        <v>509312</v>
      </c>
      <c r="AV15" s="213">
        <v>11249698</v>
      </c>
      <c r="AW15" s="213">
        <v>315118</v>
      </c>
      <c r="AX15" s="213">
        <f t="shared" si="18"/>
        <v>21557</v>
      </c>
      <c r="AY15" s="213">
        <f t="shared" si="19"/>
        <v>808262780</v>
      </c>
      <c r="AZ15" s="213">
        <f t="shared" si="20"/>
        <v>716181141</v>
      </c>
      <c r="BA15" s="213">
        <f t="shared" si="21"/>
        <v>39895503</v>
      </c>
      <c r="BB15" s="213">
        <f t="shared" si="22"/>
        <v>50262477</v>
      </c>
      <c r="BC15" s="213">
        <f t="shared" si="23"/>
        <v>1923659</v>
      </c>
      <c r="BD15" s="212">
        <v>828</v>
      </c>
      <c r="BE15" s="213">
        <v>31708946</v>
      </c>
      <c r="BF15" s="213">
        <v>17777216</v>
      </c>
      <c r="BG15" s="213">
        <v>0</v>
      </c>
      <c r="BH15" s="213">
        <v>13931240</v>
      </c>
      <c r="BI15" s="213">
        <v>490</v>
      </c>
      <c r="BJ15" s="213">
        <v>0</v>
      </c>
      <c r="BK15" s="213">
        <v>0</v>
      </c>
      <c r="BL15" s="213">
        <v>0</v>
      </c>
      <c r="BM15" s="213">
        <v>0</v>
      </c>
      <c r="BN15" s="213">
        <v>0</v>
      </c>
      <c r="BO15" s="213">
        <v>0</v>
      </c>
      <c r="BP15" s="213">
        <f t="shared" si="24"/>
        <v>828</v>
      </c>
      <c r="BQ15" s="213">
        <f t="shared" si="25"/>
        <v>31708946</v>
      </c>
      <c r="BR15" s="213">
        <f t="shared" si="26"/>
        <v>17777216</v>
      </c>
      <c r="BS15" s="213">
        <f t="shared" si="27"/>
        <v>0</v>
      </c>
      <c r="BT15" s="213">
        <f t="shared" si="28"/>
        <v>13931240</v>
      </c>
      <c r="BU15" s="213">
        <f t="shared" si="29"/>
        <v>490</v>
      </c>
      <c r="BV15" s="212">
        <v>14</v>
      </c>
      <c r="BW15" s="213">
        <v>1924840</v>
      </c>
      <c r="BX15" s="213">
        <v>1729878</v>
      </c>
      <c r="BY15" s="213">
        <v>34187</v>
      </c>
      <c r="BZ15" s="213">
        <v>131186</v>
      </c>
      <c r="CA15" s="213">
        <v>29589</v>
      </c>
      <c r="CB15" s="213">
        <f t="shared" si="30"/>
        <v>21571</v>
      </c>
      <c r="CC15" s="213">
        <f t="shared" si="31"/>
        <v>841896566</v>
      </c>
      <c r="CD15" s="213">
        <f t="shared" si="32"/>
        <v>735688235</v>
      </c>
      <c r="CE15" s="213">
        <f t="shared" si="33"/>
        <v>39929690</v>
      </c>
      <c r="CF15" s="213">
        <f t="shared" si="34"/>
        <v>64324903</v>
      </c>
      <c r="CG15" s="213">
        <f t="shared" si="35"/>
        <v>1953738</v>
      </c>
      <c r="CH15" s="100">
        <v>13</v>
      </c>
      <c r="CI15" s="101">
        <v>79386</v>
      </c>
      <c r="CJ15" s="101">
        <v>66295</v>
      </c>
      <c r="CK15" s="101">
        <v>0</v>
      </c>
      <c r="CL15" s="101">
        <v>13091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50"/>
        <v>13</v>
      </c>
      <c r="DA15" s="101">
        <f t="shared" si="36"/>
        <v>79386</v>
      </c>
      <c r="DB15" s="101">
        <f t="shared" si="37"/>
        <v>66295</v>
      </c>
      <c r="DC15" s="101">
        <f t="shared" si="38"/>
        <v>0</v>
      </c>
      <c r="DD15" s="101">
        <f t="shared" si="39"/>
        <v>13091</v>
      </c>
      <c r="DE15" s="101">
        <f t="shared" si="40"/>
        <v>0</v>
      </c>
      <c r="DF15" s="101">
        <f t="shared" si="51"/>
        <v>21584</v>
      </c>
      <c r="DG15" s="101">
        <f t="shared" si="41"/>
        <v>841975952</v>
      </c>
      <c r="DH15" s="101">
        <f t="shared" si="42"/>
        <v>735754530</v>
      </c>
      <c r="DI15" s="101">
        <f t="shared" si="43"/>
        <v>39929690</v>
      </c>
      <c r="DJ15" s="101">
        <f t="shared" si="44"/>
        <v>64337994</v>
      </c>
      <c r="DK15" s="101">
        <f t="shared" si="45"/>
        <v>1953738</v>
      </c>
      <c r="DL15" s="101">
        <v>645</v>
      </c>
      <c r="DM15" s="101">
        <v>266</v>
      </c>
      <c r="DN15" s="101">
        <v>911</v>
      </c>
      <c r="DO15" s="101">
        <v>51</v>
      </c>
      <c r="DP15" s="101">
        <v>54</v>
      </c>
      <c r="DR15" s="16">
        <f>'７割'!DR15+'８割 '!DR15+'９割'!DR15</f>
        <v>13</v>
      </c>
      <c r="DS15" s="16">
        <f>'７割'!DS15+'８割 '!DS15+'９割'!DS15</f>
        <v>66295</v>
      </c>
      <c r="DT15" s="16">
        <f>'７割'!DT15+'８割 '!DT15+'９割'!DT15</f>
        <v>25</v>
      </c>
      <c r="DU15" s="16">
        <f>'７割'!DU15+'８割 '!DU15+'９割'!DU15</f>
        <v>203187</v>
      </c>
      <c r="DV15" s="16">
        <f>'７割'!DV15+'８割 '!DV15+'９割'!DV15</f>
        <v>25</v>
      </c>
      <c r="DW15" s="16">
        <f>'７割'!DW15+'８割 '!DW15+'９割'!DW15</f>
        <v>343101</v>
      </c>
      <c r="DX15" s="16">
        <f>'７割'!DX15+'８割 '!DX15+'９割'!DX15</f>
        <v>22</v>
      </c>
      <c r="DY15" s="16">
        <f>'７割'!DY15+'８割 '!DY15+'９割'!DY15</f>
        <v>650600</v>
      </c>
      <c r="DZ15" s="16">
        <f>'７割'!DZ15+'８割 '!DZ15+'９割'!DZ15</f>
        <v>1</v>
      </c>
      <c r="EA15" s="16">
        <f>'７割'!EA15+'８割 '!EA15+'９割'!EA15</f>
        <v>5283</v>
      </c>
      <c r="EB15" s="16">
        <f>'７割'!EB15+'８割 '!EB15+'９割'!EB15</f>
        <v>0</v>
      </c>
      <c r="EC15" s="16">
        <f>'７割'!EC15+'８割 '!EC15+'９割'!EC15</f>
        <v>0</v>
      </c>
      <c r="ED15" s="16">
        <f>'７割'!ED15+'８割 '!ED15+'９割'!ED15</f>
        <v>0</v>
      </c>
      <c r="EE15" s="16">
        <f>'７割'!EE15+'８割 '!EE15+'９割'!EE15</f>
        <v>0</v>
      </c>
      <c r="EF15" s="16">
        <f>'７割'!EF15+'８割 '!EF15+'９割'!EF15</f>
        <v>0</v>
      </c>
      <c r="EG15" s="16">
        <f>'７割'!EG15+'８割 '!EG15+'９割'!EG15</f>
        <v>0</v>
      </c>
      <c r="EH15" s="16">
        <f>IF(SUM(DR15,DT15,DV15,DX15,DZ15,EB15,ED15,EF15)='７割'!EH15+'８割 '!EH15+'９割'!EH15,SUM(DR15,DT15,DV15,DX15,DZ15,EB15,ED15,EF15),"数値エラー")</f>
        <v>86</v>
      </c>
      <c r="EI15" s="16">
        <f>IF(SUM(DS15,DU15,DW15,DY15,EA15,EC15,EE15,EG15)='７割'!EI15++'８割 '!EI15+'９割'!EI15,SUM(DS15,DU15,DW15,DY15,EA15,EC15,EE15,EG15),"数値エラー")</f>
        <v>1268466</v>
      </c>
      <c r="EK15" s="7">
        <f t="shared" si="52"/>
        <v>21657</v>
      </c>
      <c r="EL15" s="7">
        <f t="shared" si="53"/>
        <v>843165032</v>
      </c>
      <c r="EN15" s="69">
        <f>ROUND(EL15/INDEX(被保険者数!O:O,MATCH(A15,被保険者数!A:A,0),1),0)</f>
        <v>1052640</v>
      </c>
      <c r="EO15" s="1">
        <f t="shared" si="46"/>
        <v>16</v>
      </c>
      <c r="EP15" s="69">
        <f t="shared" si="47"/>
        <v>534055570</v>
      </c>
      <c r="EQ15" s="69">
        <f t="shared" si="48"/>
        <v>168975660</v>
      </c>
      <c r="ER15" s="69">
        <f t="shared" si="49"/>
        <v>140133802</v>
      </c>
      <c r="ES15" s="69">
        <f>ROUND(EP15/INDEX(被保険者数!O:O,MATCH(A15,被保険者数!A:A,0),1),0)</f>
        <v>666736</v>
      </c>
      <c r="ET15" s="69">
        <f t="shared" si="54"/>
        <v>7</v>
      </c>
      <c r="EU15" s="69">
        <f>ROUND(EQ15/INDEX(被保険者数!O:O,MATCH(A15,被保険者数!A:A,0),1),0)</f>
        <v>210956</v>
      </c>
      <c r="EV15" s="1">
        <f t="shared" si="55"/>
        <v>37</v>
      </c>
    </row>
    <row r="16" spans="1:152" s="1" customFormat="1" ht="15.95" customHeight="1" x14ac:dyDescent="0.15">
      <c r="A16" s="2" t="s">
        <v>37</v>
      </c>
      <c r="B16" s="6">
        <v>594</v>
      </c>
      <c r="C16" s="213">
        <v>365941280</v>
      </c>
      <c r="D16" s="213">
        <v>324252476</v>
      </c>
      <c r="E16" s="213">
        <v>25247383</v>
      </c>
      <c r="F16" s="213">
        <v>15594811</v>
      </c>
      <c r="G16" s="213">
        <v>846610</v>
      </c>
      <c r="H16" s="213">
        <v>7594</v>
      </c>
      <c r="I16" s="213">
        <v>102772960</v>
      </c>
      <c r="J16" s="213">
        <v>90039450</v>
      </c>
      <c r="K16" s="213">
        <v>2624932</v>
      </c>
      <c r="L16" s="213">
        <v>9507237</v>
      </c>
      <c r="M16" s="213">
        <v>601341</v>
      </c>
      <c r="N16" s="213">
        <f t="shared" si="0"/>
        <v>8188</v>
      </c>
      <c r="O16" s="213">
        <f t="shared" si="1"/>
        <v>468714240</v>
      </c>
      <c r="P16" s="213">
        <f t="shared" si="2"/>
        <v>414291926</v>
      </c>
      <c r="Q16" s="213">
        <f t="shared" si="3"/>
        <v>27872315</v>
      </c>
      <c r="R16" s="213">
        <f t="shared" si="4"/>
        <v>25102048</v>
      </c>
      <c r="S16" s="213">
        <f t="shared" si="5"/>
        <v>1447951</v>
      </c>
      <c r="T16" s="212">
        <v>1</v>
      </c>
      <c r="U16" s="213">
        <v>113800</v>
      </c>
      <c r="V16" s="213">
        <v>102420</v>
      </c>
      <c r="W16" s="213">
        <v>0</v>
      </c>
      <c r="X16" s="213">
        <v>11380</v>
      </c>
      <c r="Y16" s="213">
        <v>0</v>
      </c>
      <c r="Z16" s="213">
        <v>1174</v>
      </c>
      <c r="AA16" s="213">
        <v>18785040</v>
      </c>
      <c r="AB16" s="213">
        <v>16594147</v>
      </c>
      <c r="AC16" s="213">
        <v>43345</v>
      </c>
      <c r="AD16" s="213">
        <v>2147548</v>
      </c>
      <c r="AE16" s="213">
        <v>0</v>
      </c>
      <c r="AF16" s="213">
        <f t="shared" si="6"/>
        <v>1175</v>
      </c>
      <c r="AG16" s="213">
        <f t="shared" si="7"/>
        <v>18898840</v>
      </c>
      <c r="AH16" s="213">
        <f t="shared" si="8"/>
        <v>16696567</v>
      </c>
      <c r="AI16" s="213">
        <f t="shared" si="9"/>
        <v>43345</v>
      </c>
      <c r="AJ16" s="213">
        <f t="shared" si="10"/>
        <v>2158928</v>
      </c>
      <c r="AK16" s="213">
        <f t="shared" si="11"/>
        <v>0</v>
      </c>
      <c r="AL16" s="212">
        <f t="shared" si="12"/>
        <v>9363</v>
      </c>
      <c r="AM16" s="213">
        <f t="shared" si="13"/>
        <v>487613080</v>
      </c>
      <c r="AN16" s="213">
        <f t="shared" si="14"/>
        <v>430988493</v>
      </c>
      <c r="AO16" s="213">
        <f t="shared" si="15"/>
        <v>27915660</v>
      </c>
      <c r="AP16" s="213">
        <f t="shared" si="16"/>
        <v>27260976</v>
      </c>
      <c r="AQ16" s="213">
        <f t="shared" si="17"/>
        <v>1447951</v>
      </c>
      <c r="AR16" s="213">
        <v>6334</v>
      </c>
      <c r="AS16" s="213">
        <v>75426460</v>
      </c>
      <c r="AT16" s="213">
        <v>66714227</v>
      </c>
      <c r="AU16" s="213">
        <v>492761</v>
      </c>
      <c r="AV16" s="213">
        <v>7678982</v>
      </c>
      <c r="AW16" s="213">
        <v>540490</v>
      </c>
      <c r="AX16" s="213">
        <f t="shared" si="18"/>
        <v>15697</v>
      </c>
      <c r="AY16" s="213">
        <f t="shared" si="19"/>
        <v>563039540</v>
      </c>
      <c r="AZ16" s="213">
        <f t="shared" si="20"/>
        <v>497702720</v>
      </c>
      <c r="BA16" s="213">
        <f t="shared" si="21"/>
        <v>28408421</v>
      </c>
      <c r="BB16" s="213">
        <f t="shared" si="22"/>
        <v>34939958</v>
      </c>
      <c r="BC16" s="213">
        <f t="shared" si="23"/>
        <v>1988441</v>
      </c>
      <c r="BD16" s="212">
        <v>579</v>
      </c>
      <c r="BE16" s="213">
        <v>20508557</v>
      </c>
      <c r="BF16" s="213">
        <v>12303207</v>
      </c>
      <c r="BG16" s="213">
        <v>0</v>
      </c>
      <c r="BH16" s="213">
        <v>8205350</v>
      </c>
      <c r="BI16" s="213">
        <v>0</v>
      </c>
      <c r="BJ16" s="213">
        <v>1</v>
      </c>
      <c r="BK16" s="213">
        <v>1440</v>
      </c>
      <c r="BL16" s="213">
        <v>460</v>
      </c>
      <c r="BM16" s="213">
        <v>0</v>
      </c>
      <c r="BN16" s="213">
        <v>980</v>
      </c>
      <c r="BO16" s="213">
        <v>0</v>
      </c>
      <c r="BP16" s="213">
        <f t="shared" si="24"/>
        <v>580</v>
      </c>
      <c r="BQ16" s="213">
        <f t="shared" si="25"/>
        <v>20509997</v>
      </c>
      <c r="BR16" s="213">
        <f t="shared" si="26"/>
        <v>12303667</v>
      </c>
      <c r="BS16" s="213">
        <f t="shared" si="27"/>
        <v>0</v>
      </c>
      <c r="BT16" s="213">
        <f t="shared" si="28"/>
        <v>8206330</v>
      </c>
      <c r="BU16" s="213">
        <f t="shared" si="29"/>
        <v>0</v>
      </c>
      <c r="BV16" s="212">
        <v>12</v>
      </c>
      <c r="BW16" s="213">
        <v>878490</v>
      </c>
      <c r="BX16" s="213">
        <v>790641</v>
      </c>
      <c r="BY16" s="213">
        <v>14564</v>
      </c>
      <c r="BZ16" s="213">
        <v>73285</v>
      </c>
      <c r="CA16" s="213">
        <v>0</v>
      </c>
      <c r="CB16" s="213">
        <f t="shared" si="30"/>
        <v>15709</v>
      </c>
      <c r="CC16" s="213">
        <f t="shared" si="31"/>
        <v>584428027</v>
      </c>
      <c r="CD16" s="213">
        <f t="shared" si="32"/>
        <v>510797028</v>
      </c>
      <c r="CE16" s="213">
        <f t="shared" si="33"/>
        <v>28422985</v>
      </c>
      <c r="CF16" s="213">
        <f t="shared" si="34"/>
        <v>43219573</v>
      </c>
      <c r="CG16" s="213">
        <f t="shared" si="35"/>
        <v>1988441</v>
      </c>
      <c r="CH16" s="100">
        <v>37</v>
      </c>
      <c r="CI16" s="101">
        <v>230337</v>
      </c>
      <c r="CJ16" s="101">
        <v>199525</v>
      </c>
      <c r="CK16" s="101">
        <v>0</v>
      </c>
      <c r="CL16" s="101">
        <v>30812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50"/>
        <v>37</v>
      </c>
      <c r="DA16" s="101">
        <f t="shared" si="36"/>
        <v>230337</v>
      </c>
      <c r="DB16" s="101">
        <f t="shared" si="37"/>
        <v>199525</v>
      </c>
      <c r="DC16" s="101">
        <f t="shared" si="38"/>
        <v>0</v>
      </c>
      <c r="DD16" s="101">
        <f t="shared" si="39"/>
        <v>30812</v>
      </c>
      <c r="DE16" s="101">
        <f t="shared" si="40"/>
        <v>0</v>
      </c>
      <c r="DF16" s="101">
        <f t="shared" si="51"/>
        <v>15746</v>
      </c>
      <c r="DG16" s="101">
        <f t="shared" si="41"/>
        <v>584658364</v>
      </c>
      <c r="DH16" s="101">
        <f t="shared" si="42"/>
        <v>510996553</v>
      </c>
      <c r="DI16" s="101">
        <f t="shared" si="43"/>
        <v>28422985</v>
      </c>
      <c r="DJ16" s="101">
        <f t="shared" si="44"/>
        <v>43250385</v>
      </c>
      <c r="DK16" s="101">
        <f t="shared" si="45"/>
        <v>1988441</v>
      </c>
      <c r="DL16" s="101">
        <v>479</v>
      </c>
      <c r="DM16" s="101">
        <v>227</v>
      </c>
      <c r="DN16" s="101">
        <v>706</v>
      </c>
      <c r="DO16" s="101">
        <v>47</v>
      </c>
      <c r="DP16" s="101">
        <v>32</v>
      </c>
      <c r="DR16" s="16">
        <f>'７割'!DR16+'８割 '!DR16+'９割'!DR16</f>
        <v>37</v>
      </c>
      <c r="DS16" s="16">
        <f>'７割'!DS16+'８割 '!DS16+'９割'!DS16</f>
        <v>199525</v>
      </c>
      <c r="DT16" s="16">
        <f>'７割'!DT16+'８割 '!DT16+'９割'!DT16</f>
        <v>0</v>
      </c>
      <c r="DU16" s="16">
        <f>'７割'!DU16+'８割 '!DU16+'９割'!DU16</f>
        <v>0</v>
      </c>
      <c r="DV16" s="16">
        <f>'７割'!DV16+'８割 '!DV16+'９割'!DV16</f>
        <v>0</v>
      </c>
      <c r="DW16" s="16">
        <f>'７割'!DW16+'８割 '!DW16+'９割'!DW16</f>
        <v>0</v>
      </c>
      <c r="DX16" s="16">
        <f>'７割'!DX16+'８割 '!DX16+'９割'!DX16</f>
        <v>18</v>
      </c>
      <c r="DY16" s="16">
        <f>'７割'!DY16+'８割 '!DY16+'９割'!DY16</f>
        <v>631383</v>
      </c>
      <c r="DZ16" s="16">
        <f>'７割'!DZ16+'８割 '!DZ16+'９割'!DZ16</f>
        <v>0</v>
      </c>
      <c r="EA16" s="16">
        <f>'７割'!EA16+'８割 '!EA16+'９割'!EA16</f>
        <v>0</v>
      </c>
      <c r="EB16" s="16">
        <f>'７割'!EB16+'８割 '!EB16+'９割'!EB16</f>
        <v>0</v>
      </c>
      <c r="EC16" s="16">
        <f>'７割'!EC16+'８割 '!EC16+'９割'!EC16</f>
        <v>0</v>
      </c>
      <c r="ED16" s="16">
        <f>'７割'!ED16+'８割 '!ED16+'９割'!ED16</f>
        <v>0</v>
      </c>
      <c r="EE16" s="16">
        <f>'７割'!EE16+'８割 '!EE16+'９割'!EE16</f>
        <v>0</v>
      </c>
      <c r="EF16" s="16">
        <f>'７割'!EF16+'８割 '!EF16+'９割'!EF16</f>
        <v>0</v>
      </c>
      <c r="EG16" s="16">
        <f>'７割'!EG16+'８割 '!EG16+'９割'!EG16</f>
        <v>0</v>
      </c>
      <c r="EH16" s="16">
        <f>IF(SUM(DR16,DT16,DV16,DX16,DZ16,EB16,ED16,EF16)='７割'!EH16+'８割 '!EH16+'９割'!EH16,SUM(DR16,DT16,DV16,DX16,DZ16,EB16,ED16,EF16),"数値エラー")</f>
        <v>55</v>
      </c>
      <c r="EI16" s="16">
        <f>IF(SUM(DS16,DU16,DW16,DY16,EA16,EC16,EE16,EG16)='７割'!EI16++'８割 '!EI16+'９割'!EI16,SUM(DS16,DU16,DW16,DY16,EA16,EC16,EE16,EG16),"数値エラー")</f>
        <v>830908</v>
      </c>
      <c r="EK16" s="7">
        <f t="shared" si="52"/>
        <v>15764</v>
      </c>
      <c r="EL16" s="7">
        <f t="shared" si="53"/>
        <v>585258935</v>
      </c>
      <c r="EN16" s="69">
        <f>ROUND(EL16/INDEX(被保険者数!O:O,MATCH(A16,被保険者数!A:A,0),1),0)</f>
        <v>1037693</v>
      </c>
      <c r="EO16" s="1">
        <f t="shared" si="46"/>
        <v>21</v>
      </c>
      <c r="EP16" s="69">
        <f t="shared" si="47"/>
        <v>366055080</v>
      </c>
      <c r="EQ16" s="69">
        <f t="shared" si="48"/>
        <v>121558000</v>
      </c>
      <c r="ER16" s="69">
        <f t="shared" si="49"/>
        <v>97645855</v>
      </c>
      <c r="ES16" s="69">
        <f>ROUND(EP16/INDEX(被保険者数!O:O,MATCH(A16,被保険者数!A:A,0),1),0)</f>
        <v>649034</v>
      </c>
      <c r="ET16" s="69">
        <f t="shared" si="54"/>
        <v>8</v>
      </c>
      <c r="EU16" s="69">
        <f>ROUND(EQ16/INDEX(被保険者数!O:O,MATCH(A16,被保険者数!A:A,0),1),0)</f>
        <v>215528</v>
      </c>
      <c r="EV16" s="1">
        <f t="shared" si="55"/>
        <v>35</v>
      </c>
    </row>
    <row r="17" spans="1:152" s="1" customFormat="1" ht="15.95" customHeight="1" x14ac:dyDescent="0.15">
      <c r="A17" s="2" t="s">
        <v>38</v>
      </c>
      <c r="B17" s="6">
        <v>234</v>
      </c>
      <c r="C17" s="213">
        <v>139287330</v>
      </c>
      <c r="D17" s="213">
        <v>122980526</v>
      </c>
      <c r="E17" s="213">
        <v>10519667</v>
      </c>
      <c r="F17" s="213">
        <v>5687147</v>
      </c>
      <c r="G17" s="213">
        <v>99990</v>
      </c>
      <c r="H17" s="213">
        <v>4092</v>
      </c>
      <c r="I17" s="213">
        <v>70229590</v>
      </c>
      <c r="J17" s="213">
        <v>62156278</v>
      </c>
      <c r="K17" s="213">
        <v>1924633</v>
      </c>
      <c r="L17" s="213">
        <v>5663200</v>
      </c>
      <c r="M17" s="213">
        <v>485479</v>
      </c>
      <c r="N17" s="213">
        <f t="shared" si="0"/>
        <v>4326</v>
      </c>
      <c r="O17" s="213">
        <f t="shared" si="1"/>
        <v>209516920</v>
      </c>
      <c r="P17" s="213">
        <f t="shared" si="2"/>
        <v>185136804</v>
      </c>
      <c r="Q17" s="213">
        <f t="shared" si="3"/>
        <v>12444300</v>
      </c>
      <c r="R17" s="213">
        <f t="shared" si="4"/>
        <v>11350347</v>
      </c>
      <c r="S17" s="213">
        <f t="shared" si="5"/>
        <v>585469</v>
      </c>
      <c r="T17" s="212">
        <v>0</v>
      </c>
      <c r="U17" s="213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263</v>
      </c>
      <c r="AA17" s="213">
        <v>3893830</v>
      </c>
      <c r="AB17" s="213">
        <v>3453059</v>
      </c>
      <c r="AC17" s="213">
        <v>836</v>
      </c>
      <c r="AD17" s="213">
        <v>439935</v>
      </c>
      <c r="AE17" s="213">
        <v>0</v>
      </c>
      <c r="AF17" s="213">
        <f t="shared" si="6"/>
        <v>263</v>
      </c>
      <c r="AG17" s="213">
        <f t="shared" si="7"/>
        <v>3893830</v>
      </c>
      <c r="AH17" s="213">
        <f t="shared" si="8"/>
        <v>3453059</v>
      </c>
      <c r="AI17" s="213">
        <f t="shared" si="9"/>
        <v>836</v>
      </c>
      <c r="AJ17" s="213">
        <f t="shared" si="10"/>
        <v>439935</v>
      </c>
      <c r="AK17" s="213">
        <f t="shared" si="11"/>
        <v>0</v>
      </c>
      <c r="AL17" s="212">
        <f t="shared" si="12"/>
        <v>4589</v>
      </c>
      <c r="AM17" s="213">
        <f t="shared" si="13"/>
        <v>213410750</v>
      </c>
      <c r="AN17" s="213">
        <f t="shared" si="14"/>
        <v>188589863</v>
      </c>
      <c r="AO17" s="213">
        <f t="shared" si="15"/>
        <v>12445136</v>
      </c>
      <c r="AP17" s="213">
        <f t="shared" si="16"/>
        <v>11790282</v>
      </c>
      <c r="AQ17" s="213">
        <f t="shared" si="17"/>
        <v>585469</v>
      </c>
      <c r="AR17" s="213">
        <v>2181</v>
      </c>
      <c r="AS17" s="213">
        <v>25087630</v>
      </c>
      <c r="AT17" s="213">
        <v>22114505</v>
      </c>
      <c r="AU17" s="213">
        <v>177086</v>
      </c>
      <c r="AV17" s="213">
        <v>2561470</v>
      </c>
      <c r="AW17" s="213">
        <v>234569</v>
      </c>
      <c r="AX17" s="213">
        <f t="shared" si="18"/>
        <v>6770</v>
      </c>
      <c r="AY17" s="213">
        <f t="shared" si="19"/>
        <v>238498380</v>
      </c>
      <c r="AZ17" s="213">
        <f t="shared" si="20"/>
        <v>210704368</v>
      </c>
      <c r="BA17" s="213">
        <f t="shared" si="21"/>
        <v>12622222</v>
      </c>
      <c r="BB17" s="213">
        <f t="shared" si="22"/>
        <v>14351752</v>
      </c>
      <c r="BC17" s="213">
        <f t="shared" si="23"/>
        <v>820038</v>
      </c>
      <c r="BD17" s="212">
        <v>231</v>
      </c>
      <c r="BE17" s="213">
        <v>8280745</v>
      </c>
      <c r="BF17" s="213">
        <v>5120085</v>
      </c>
      <c r="BG17" s="213">
        <v>0</v>
      </c>
      <c r="BH17" s="213">
        <v>3159680</v>
      </c>
      <c r="BI17" s="213">
        <v>980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f t="shared" si="24"/>
        <v>231</v>
      </c>
      <c r="BQ17" s="213">
        <f t="shared" si="25"/>
        <v>8280745</v>
      </c>
      <c r="BR17" s="213">
        <f t="shared" si="26"/>
        <v>5120085</v>
      </c>
      <c r="BS17" s="213">
        <f t="shared" si="27"/>
        <v>0</v>
      </c>
      <c r="BT17" s="213">
        <f t="shared" si="28"/>
        <v>3159680</v>
      </c>
      <c r="BU17" s="213">
        <f t="shared" si="29"/>
        <v>980</v>
      </c>
      <c r="BV17" s="212">
        <v>16</v>
      </c>
      <c r="BW17" s="213">
        <v>1746850</v>
      </c>
      <c r="BX17" s="213">
        <v>1572165</v>
      </c>
      <c r="BY17" s="213">
        <v>0</v>
      </c>
      <c r="BZ17" s="213">
        <v>62098</v>
      </c>
      <c r="CA17" s="213">
        <v>112587</v>
      </c>
      <c r="CB17" s="213">
        <f t="shared" si="30"/>
        <v>6786</v>
      </c>
      <c r="CC17" s="213">
        <f t="shared" si="31"/>
        <v>248525975</v>
      </c>
      <c r="CD17" s="213">
        <f t="shared" si="32"/>
        <v>217396618</v>
      </c>
      <c r="CE17" s="213">
        <f t="shared" si="33"/>
        <v>12622222</v>
      </c>
      <c r="CF17" s="213">
        <f t="shared" si="34"/>
        <v>17573530</v>
      </c>
      <c r="CG17" s="213">
        <f t="shared" si="35"/>
        <v>933605</v>
      </c>
      <c r="CH17" s="100">
        <v>5</v>
      </c>
      <c r="CI17" s="101">
        <v>18017</v>
      </c>
      <c r="CJ17" s="101">
        <v>16213</v>
      </c>
      <c r="CK17" s="101">
        <v>0</v>
      </c>
      <c r="CL17" s="101">
        <v>1804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50"/>
        <v>5</v>
      </c>
      <c r="DA17" s="101">
        <f t="shared" si="36"/>
        <v>18017</v>
      </c>
      <c r="DB17" s="101">
        <f t="shared" si="37"/>
        <v>16213</v>
      </c>
      <c r="DC17" s="101">
        <f t="shared" si="38"/>
        <v>0</v>
      </c>
      <c r="DD17" s="101">
        <f t="shared" si="39"/>
        <v>1804</v>
      </c>
      <c r="DE17" s="101">
        <f t="shared" si="40"/>
        <v>0</v>
      </c>
      <c r="DF17" s="101">
        <f t="shared" si="51"/>
        <v>6791</v>
      </c>
      <c r="DG17" s="101">
        <f t="shared" si="41"/>
        <v>248543992</v>
      </c>
      <c r="DH17" s="101">
        <f t="shared" si="42"/>
        <v>217412831</v>
      </c>
      <c r="DI17" s="101">
        <f t="shared" si="43"/>
        <v>12622222</v>
      </c>
      <c r="DJ17" s="101">
        <f t="shared" si="44"/>
        <v>17575334</v>
      </c>
      <c r="DK17" s="101">
        <f t="shared" si="45"/>
        <v>933605</v>
      </c>
      <c r="DL17" s="101">
        <v>176</v>
      </c>
      <c r="DM17" s="101">
        <v>158</v>
      </c>
      <c r="DN17" s="101">
        <v>334</v>
      </c>
      <c r="DO17" s="101">
        <v>47</v>
      </c>
      <c r="DP17" s="101">
        <v>2</v>
      </c>
      <c r="DR17" s="16">
        <f>'７割'!DR17+'８割 '!DR17+'９割'!DR17</f>
        <v>5</v>
      </c>
      <c r="DS17" s="16">
        <f>'７割'!DS17+'８割 '!DS17+'９割'!DS17</f>
        <v>16213</v>
      </c>
      <c r="DT17" s="16">
        <f>'７割'!DT17+'８割 '!DT17+'９割'!DT17</f>
        <v>0</v>
      </c>
      <c r="DU17" s="16">
        <f>'７割'!DU17+'８割 '!DU17+'９割'!DU17</f>
        <v>0</v>
      </c>
      <c r="DV17" s="16">
        <f>'７割'!DV17+'８割 '!DV17+'９割'!DV17</f>
        <v>0</v>
      </c>
      <c r="DW17" s="16">
        <f>'７割'!DW17+'８割 '!DW17+'９割'!DW17</f>
        <v>0</v>
      </c>
      <c r="DX17" s="16">
        <f>'７割'!DX17+'８割 '!DX17+'９割'!DX17</f>
        <v>13</v>
      </c>
      <c r="DY17" s="16">
        <f>'７割'!DY17+'８割 '!DY17+'９割'!DY17</f>
        <v>367190</v>
      </c>
      <c r="DZ17" s="16">
        <f>'７割'!DZ17+'８割 '!DZ17+'９割'!DZ17</f>
        <v>0</v>
      </c>
      <c r="EA17" s="16">
        <f>'７割'!EA17+'８割 '!EA17+'９割'!EA17</f>
        <v>0</v>
      </c>
      <c r="EB17" s="16">
        <f>'７割'!EB17+'８割 '!EB17+'９割'!EB17</f>
        <v>0</v>
      </c>
      <c r="EC17" s="16">
        <f>'７割'!EC17+'８割 '!EC17+'９割'!EC17</f>
        <v>0</v>
      </c>
      <c r="ED17" s="16">
        <f>'７割'!ED17+'８割 '!ED17+'９割'!ED17</f>
        <v>0</v>
      </c>
      <c r="EE17" s="16">
        <f>'７割'!EE17+'８割 '!EE17+'９割'!EE17</f>
        <v>0</v>
      </c>
      <c r="EF17" s="16">
        <f>'７割'!EF17+'８割 '!EF17+'９割'!EF17</f>
        <v>0</v>
      </c>
      <c r="EG17" s="16">
        <f>'７割'!EG17+'８割 '!EG17+'９割'!EG17</f>
        <v>0</v>
      </c>
      <c r="EH17" s="16">
        <f>IF(SUM(DR17,DT17,DV17,DX17,DZ17,EB17,ED17,EF17)='７割'!EH17+'８割 '!EH17+'９割'!EH17,SUM(DR17,DT17,DV17,DX17,DZ17,EB17,ED17,EF17),"数値エラー")</f>
        <v>18</v>
      </c>
      <c r="EI17" s="16">
        <f>IF(SUM(DS17,DU17,DW17,DY17,EA17,EC17,EE17,EG17)='７割'!EI17++'８割 '!EI17+'９割'!EI17,SUM(DS17,DU17,DW17,DY17,EA17,EC17,EE17,EG17),"数値エラー")</f>
        <v>383403</v>
      </c>
      <c r="EK17" s="7">
        <f t="shared" si="52"/>
        <v>6804</v>
      </c>
      <c r="EL17" s="7">
        <f t="shared" si="53"/>
        <v>248909378</v>
      </c>
      <c r="EN17" s="69">
        <f>ROUND(EL17/INDEX(被保険者数!O:O,MATCH(A17,被保険者数!A:A,0),1),0)</f>
        <v>942839</v>
      </c>
      <c r="EO17" s="1">
        <f t="shared" si="46"/>
        <v>33</v>
      </c>
      <c r="EP17" s="69">
        <f t="shared" si="47"/>
        <v>139287330</v>
      </c>
      <c r="EQ17" s="69">
        <f t="shared" si="48"/>
        <v>74123420</v>
      </c>
      <c r="ER17" s="69">
        <f t="shared" si="49"/>
        <v>35498628</v>
      </c>
      <c r="ES17" s="69">
        <f>ROUND(EP17/INDEX(被保険者数!O:O,MATCH(A17,被保険者数!A:A,0),1),0)</f>
        <v>527604</v>
      </c>
      <c r="ET17" s="69">
        <f t="shared" si="54"/>
        <v>34</v>
      </c>
      <c r="EU17" s="69">
        <f>ROUND(EQ17/INDEX(被保険者数!O:O,MATCH(A17,被保険者数!A:A,0),1),0)</f>
        <v>280771</v>
      </c>
      <c r="EV17" s="1">
        <f t="shared" si="55"/>
        <v>12</v>
      </c>
    </row>
    <row r="18" spans="1:152" s="1" customFormat="1" ht="15.95" customHeight="1" x14ac:dyDescent="0.15">
      <c r="A18" s="2" t="s">
        <v>39</v>
      </c>
      <c r="B18" s="6">
        <v>1464</v>
      </c>
      <c r="C18" s="213">
        <v>877432350</v>
      </c>
      <c r="D18" s="213">
        <v>782320215</v>
      </c>
      <c r="E18" s="213">
        <v>62047410</v>
      </c>
      <c r="F18" s="213">
        <v>30734163</v>
      </c>
      <c r="G18" s="213">
        <v>2330562</v>
      </c>
      <c r="H18" s="213">
        <v>19119</v>
      </c>
      <c r="I18" s="213">
        <v>350187340</v>
      </c>
      <c r="J18" s="213">
        <v>307613976</v>
      </c>
      <c r="K18" s="213">
        <v>11206649</v>
      </c>
      <c r="L18" s="213">
        <v>27071827</v>
      </c>
      <c r="M18" s="213">
        <v>4294888</v>
      </c>
      <c r="N18" s="213">
        <f t="shared" si="0"/>
        <v>20583</v>
      </c>
      <c r="O18" s="213">
        <f t="shared" si="1"/>
        <v>1227619690</v>
      </c>
      <c r="P18" s="213">
        <f t="shared" si="2"/>
        <v>1089934191</v>
      </c>
      <c r="Q18" s="213">
        <f t="shared" si="3"/>
        <v>73254059</v>
      </c>
      <c r="R18" s="213">
        <f t="shared" si="4"/>
        <v>57805990</v>
      </c>
      <c r="S18" s="213">
        <f t="shared" si="5"/>
        <v>6625450</v>
      </c>
      <c r="T18" s="212">
        <v>1</v>
      </c>
      <c r="U18" s="213">
        <v>135780</v>
      </c>
      <c r="V18" s="213">
        <v>108620</v>
      </c>
      <c r="W18" s="213">
        <v>0</v>
      </c>
      <c r="X18" s="213">
        <v>27160</v>
      </c>
      <c r="Y18" s="213">
        <v>0</v>
      </c>
      <c r="Z18" s="213">
        <v>2354</v>
      </c>
      <c r="AA18" s="213">
        <v>30539960</v>
      </c>
      <c r="AB18" s="213">
        <v>26652613</v>
      </c>
      <c r="AC18" s="213">
        <v>112852</v>
      </c>
      <c r="AD18" s="213">
        <v>3774495</v>
      </c>
      <c r="AE18" s="213">
        <v>0</v>
      </c>
      <c r="AF18" s="213">
        <f t="shared" si="6"/>
        <v>2355</v>
      </c>
      <c r="AG18" s="213">
        <f t="shared" si="7"/>
        <v>30675740</v>
      </c>
      <c r="AH18" s="213">
        <f t="shared" si="8"/>
        <v>26761233</v>
      </c>
      <c r="AI18" s="213">
        <f t="shared" si="9"/>
        <v>112852</v>
      </c>
      <c r="AJ18" s="213">
        <f t="shared" si="10"/>
        <v>3801655</v>
      </c>
      <c r="AK18" s="213">
        <f t="shared" si="11"/>
        <v>0</v>
      </c>
      <c r="AL18" s="212">
        <f t="shared" si="12"/>
        <v>22938</v>
      </c>
      <c r="AM18" s="213">
        <f t="shared" si="13"/>
        <v>1258295430</v>
      </c>
      <c r="AN18" s="213">
        <f t="shared" si="14"/>
        <v>1116695424</v>
      </c>
      <c r="AO18" s="213">
        <f t="shared" si="15"/>
        <v>73366911</v>
      </c>
      <c r="AP18" s="213">
        <f t="shared" si="16"/>
        <v>61607645</v>
      </c>
      <c r="AQ18" s="213">
        <f t="shared" si="17"/>
        <v>6625450</v>
      </c>
      <c r="AR18" s="213">
        <v>12615</v>
      </c>
      <c r="AS18" s="213">
        <v>177442070</v>
      </c>
      <c r="AT18" s="213">
        <v>156503804</v>
      </c>
      <c r="AU18" s="213">
        <v>3217543</v>
      </c>
      <c r="AV18" s="213">
        <v>16803854</v>
      </c>
      <c r="AW18" s="213">
        <v>916869</v>
      </c>
      <c r="AX18" s="213">
        <f t="shared" si="18"/>
        <v>35553</v>
      </c>
      <c r="AY18" s="213">
        <f t="shared" si="19"/>
        <v>1435737500</v>
      </c>
      <c r="AZ18" s="213">
        <f t="shared" si="20"/>
        <v>1273199228</v>
      </c>
      <c r="BA18" s="213">
        <f t="shared" si="21"/>
        <v>76584454</v>
      </c>
      <c r="BB18" s="213">
        <f t="shared" si="22"/>
        <v>78411499</v>
      </c>
      <c r="BC18" s="213">
        <f t="shared" si="23"/>
        <v>7542319</v>
      </c>
      <c r="BD18" s="212">
        <v>1424</v>
      </c>
      <c r="BE18" s="213">
        <v>53941882</v>
      </c>
      <c r="BF18" s="213">
        <v>34171292</v>
      </c>
      <c r="BG18" s="213">
        <v>0</v>
      </c>
      <c r="BH18" s="213">
        <v>19753020</v>
      </c>
      <c r="BI18" s="213">
        <v>17570</v>
      </c>
      <c r="BJ18" s="213">
        <v>1</v>
      </c>
      <c r="BK18" s="213">
        <v>1440</v>
      </c>
      <c r="BL18" s="213">
        <v>460</v>
      </c>
      <c r="BM18" s="213">
        <v>0</v>
      </c>
      <c r="BN18" s="213">
        <v>980</v>
      </c>
      <c r="BO18" s="213">
        <v>0</v>
      </c>
      <c r="BP18" s="213">
        <f t="shared" si="24"/>
        <v>1425</v>
      </c>
      <c r="BQ18" s="213">
        <f t="shared" si="25"/>
        <v>53943322</v>
      </c>
      <c r="BR18" s="213">
        <f t="shared" si="26"/>
        <v>34171752</v>
      </c>
      <c r="BS18" s="213">
        <f t="shared" si="27"/>
        <v>0</v>
      </c>
      <c r="BT18" s="213">
        <f t="shared" si="28"/>
        <v>19754000</v>
      </c>
      <c r="BU18" s="213">
        <f t="shared" si="29"/>
        <v>17570</v>
      </c>
      <c r="BV18" s="212">
        <v>123</v>
      </c>
      <c r="BW18" s="213">
        <v>16438300</v>
      </c>
      <c r="BX18" s="213">
        <v>14283567</v>
      </c>
      <c r="BY18" s="213">
        <v>1131903</v>
      </c>
      <c r="BZ18" s="213">
        <v>455005</v>
      </c>
      <c r="CA18" s="213">
        <v>567825</v>
      </c>
      <c r="CB18" s="213">
        <f t="shared" si="30"/>
        <v>35676</v>
      </c>
      <c r="CC18" s="213">
        <f t="shared" si="31"/>
        <v>1506119122</v>
      </c>
      <c r="CD18" s="213">
        <f t="shared" si="32"/>
        <v>1321654547</v>
      </c>
      <c r="CE18" s="213">
        <f t="shared" si="33"/>
        <v>77716357</v>
      </c>
      <c r="CF18" s="213">
        <f t="shared" si="34"/>
        <v>98620504</v>
      </c>
      <c r="CG18" s="213">
        <f t="shared" si="35"/>
        <v>8127714</v>
      </c>
      <c r="CH18" s="100">
        <v>95</v>
      </c>
      <c r="CI18" s="101">
        <v>544819</v>
      </c>
      <c r="CJ18" s="101">
        <v>449169</v>
      </c>
      <c r="CK18" s="101">
        <v>0</v>
      </c>
      <c r="CL18" s="101">
        <v>95650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50"/>
        <v>95</v>
      </c>
      <c r="DA18" s="101">
        <f t="shared" si="36"/>
        <v>544819</v>
      </c>
      <c r="DB18" s="101">
        <f t="shared" si="37"/>
        <v>449169</v>
      </c>
      <c r="DC18" s="101">
        <f t="shared" si="38"/>
        <v>0</v>
      </c>
      <c r="DD18" s="101">
        <f t="shared" si="39"/>
        <v>95650</v>
      </c>
      <c r="DE18" s="101">
        <f t="shared" si="40"/>
        <v>0</v>
      </c>
      <c r="DF18" s="101">
        <f t="shared" si="51"/>
        <v>35771</v>
      </c>
      <c r="DG18" s="101">
        <f t="shared" si="41"/>
        <v>1506663941</v>
      </c>
      <c r="DH18" s="101">
        <f t="shared" si="42"/>
        <v>1322103716</v>
      </c>
      <c r="DI18" s="101">
        <f t="shared" si="43"/>
        <v>77716357</v>
      </c>
      <c r="DJ18" s="101">
        <f t="shared" si="44"/>
        <v>98716154</v>
      </c>
      <c r="DK18" s="101">
        <f t="shared" si="45"/>
        <v>8127714</v>
      </c>
      <c r="DL18" s="101">
        <v>1187</v>
      </c>
      <c r="DM18" s="101">
        <v>938</v>
      </c>
      <c r="DN18" s="101">
        <v>2125</v>
      </c>
      <c r="DO18" s="101">
        <v>223</v>
      </c>
      <c r="DP18" s="101">
        <v>45</v>
      </c>
      <c r="DR18" s="16">
        <f>'７割'!DR18+'８割 '!DR18+'９割'!DR18</f>
        <v>95</v>
      </c>
      <c r="DS18" s="16">
        <f>'７割'!DS18+'８割 '!DS18+'９割'!DS18</f>
        <v>449169</v>
      </c>
      <c r="DT18" s="16">
        <f>'７割'!DT18+'８割 '!DT18+'９割'!DT18</f>
        <v>44</v>
      </c>
      <c r="DU18" s="16">
        <f>'７割'!DU18+'８割 '!DU18+'９割'!DU18</f>
        <v>578814</v>
      </c>
      <c r="DV18" s="16">
        <f>'７割'!DV18+'８割 '!DV18+'９割'!DV18</f>
        <v>55</v>
      </c>
      <c r="DW18" s="16">
        <f>'７割'!DW18+'８割 '!DW18+'９割'!DW18</f>
        <v>1348785</v>
      </c>
      <c r="DX18" s="16">
        <f>'７割'!DX18+'８割 '!DX18+'９割'!DX18</f>
        <v>33</v>
      </c>
      <c r="DY18" s="16">
        <f>'７割'!DY18+'８割 '!DY18+'９割'!DY18</f>
        <v>987334</v>
      </c>
      <c r="DZ18" s="16">
        <f>'７割'!DZ18+'８割 '!DZ18+'９割'!DZ18</f>
        <v>1</v>
      </c>
      <c r="EA18" s="16">
        <f>'７割'!EA18+'８割 '!EA18+'９割'!EA18</f>
        <v>11214</v>
      </c>
      <c r="EB18" s="16">
        <f>'７割'!EB18+'８割 '!EB18+'９割'!EB18</f>
        <v>0</v>
      </c>
      <c r="EC18" s="16">
        <f>'７割'!EC18+'８割 '!EC18+'９割'!EC18</f>
        <v>0</v>
      </c>
      <c r="ED18" s="16">
        <f>'７割'!ED18+'８割 '!ED18+'９割'!ED18</f>
        <v>0</v>
      </c>
      <c r="EE18" s="16">
        <f>'７割'!EE18+'８割 '!EE18+'９割'!EE18</f>
        <v>0</v>
      </c>
      <c r="EF18" s="16">
        <f>'７割'!EF18+'８割 '!EF18+'９割'!EF18</f>
        <v>0</v>
      </c>
      <c r="EG18" s="16">
        <f>'７割'!EG18+'８割 '!EG18+'９割'!EG18</f>
        <v>0</v>
      </c>
      <c r="EH18" s="16">
        <f>IF(SUM(DR18,DT18,DV18,DX18,DZ18,EB18,ED18,EF18)='７割'!EH18+'８割 '!EH18+'９割'!EH18,SUM(DR18,DT18,DV18,DX18,DZ18,EB18,ED18,EF18),"数値エラー")</f>
        <v>228</v>
      </c>
      <c r="EI18" s="16">
        <f>IF(SUM(DS18,DU18,DW18,DY18,EA18,EC18,EE18,EG18)='７割'!EI18++'８割 '!EI18+'９割'!EI18,SUM(DS18,DU18,DW18,DY18,EA18,EC18,EE18,EG18),"数値エラー")</f>
        <v>3375316</v>
      </c>
      <c r="EK18" s="7">
        <f t="shared" si="52"/>
        <v>35904</v>
      </c>
      <c r="EL18" s="7">
        <f t="shared" si="53"/>
        <v>1509494438</v>
      </c>
      <c r="EN18" s="69">
        <f>ROUND(EL18/INDEX(被保険者数!O:O,MATCH(A18,被保険者数!A:A,0),1),0)</f>
        <v>1007673</v>
      </c>
      <c r="EO18" s="1">
        <f t="shared" si="46"/>
        <v>25</v>
      </c>
      <c r="EP18" s="69">
        <f t="shared" si="47"/>
        <v>877568130</v>
      </c>
      <c r="EQ18" s="69">
        <f t="shared" si="48"/>
        <v>380727300</v>
      </c>
      <c r="ER18" s="69">
        <f t="shared" si="49"/>
        <v>251199008</v>
      </c>
      <c r="ES18" s="69">
        <f>ROUND(EP18/INDEX(被保険者数!O:O,MATCH(A18,被保険者数!A:A,0),1),0)</f>
        <v>585827</v>
      </c>
      <c r="ET18" s="69">
        <f t="shared" si="54"/>
        <v>24</v>
      </c>
      <c r="EU18" s="69">
        <f>ROUND(EQ18/INDEX(被保険者数!O:O,MATCH(A18,被保険者数!A:A,0),1),0)</f>
        <v>254157</v>
      </c>
      <c r="EV18" s="1">
        <f t="shared" si="55"/>
        <v>25</v>
      </c>
    </row>
    <row r="19" spans="1:152" s="1" customFormat="1" ht="15.95" customHeight="1" x14ac:dyDescent="0.15">
      <c r="A19" s="2" t="s">
        <v>40</v>
      </c>
      <c r="B19" s="6">
        <v>2391</v>
      </c>
      <c r="C19" s="213">
        <v>1384949400</v>
      </c>
      <c r="D19" s="213">
        <v>1232279095</v>
      </c>
      <c r="E19" s="213">
        <v>91013161</v>
      </c>
      <c r="F19" s="213">
        <v>55917264</v>
      </c>
      <c r="G19" s="213">
        <v>5739880</v>
      </c>
      <c r="H19" s="213">
        <v>25353</v>
      </c>
      <c r="I19" s="213">
        <v>518940920</v>
      </c>
      <c r="J19" s="213">
        <v>460392883</v>
      </c>
      <c r="K19" s="213">
        <v>14395131</v>
      </c>
      <c r="L19" s="213">
        <v>36578046</v>
      </c>
      <c r="M19" s="213">
        <v>7574860</v>
      </c>
      <c r="N19" s="213">
        <f t="shared" si="0"/>
        <v>27744</v>
      </c>
      <c r="O19" s="213">
        <f t="shared" si="1"/>
        <v>1903890320</v>
      </c>
      <c r="P19" s="213">
        <f t="shared" si="2"/>
        <v>1692671978</v>
      </c>
      <c r="Q19" s="213">
        <f t="shared" si="3"/>
        <v>105408292</v>
      </c>
      <c r="R19" s="213">
        <f t="shared" si="4"/>
        <v>92495310</v>
      </c>
      <c r="S19" s="213">
        <f t="shared" si="5"/>
        <v>13314740</v>
      </c>
      <c r="T19" s="212">
        <v>2</v>
      </c>
      <c r="U19" s="213">
        <v>385400</v>
      </c>
      <c r="V19" s="213">
        <v>346861</v>
      </c>
      <c r="W19" s="213">
        <v>1989</v>
      </c>
      <c r="X19" s="213">
        <v>36550</v>
      </c>
      <c r="Y19" s="213">
        <v>0</v>
      </c>
      <c r="Z19" s="213">
        <v>2371</v>
      </c>
      <c r="AA19" s="213">
        <v>34276850</v>
      </c>
      <c r="AB19" s="213">
        <v>30176257</v>
      </c>
      <c r="AC19" s="213">
        <v>82608</v>
      </c>
      <c r="AD19" s="213">
        <v>4017985</v>
      </c>
      <c r="AE19" s="213">
        <v>0</v>
      </c>
      <c r="AF19" s="213">
        <f t="shared" si="6"/>
        <v>2373</v>
      </c>
      <c r="AG19" s="213">
        <f t="shared" si="7"/>
        <v>34662250</v>
      </c>
      <c r="AH19" s="213">
        <f t="shared" si="8"/>
        <v>30523118</v>
      </c>
      <c r="AI19" s="213">
        <f t="shared" si="9"/>
        <v>84597</v>
      </c>
      <c r="AJ19" s="213">
        <f t="shared" si="10"/>
        <v>4054535</v>
      </c>
      <c r="AK19" s="213">
        <f t="shared" si="11"/>
        <v>0</v>
      </c>
      <c r="AL19" s="212">
        <f t="shared" si="12"/>
        <v>30117</v>
      </c>
      <c r="AM19" s="213">
        <f t="shared" si="13"/>
        <v>1938552570</v>
      </c>
      <c r="AN19" s="213">
        <f t="shared" si="14"/>
        <v>1723195096</v>
      </c>
      <c r="AO19" s="213">
        <f t="shared" si="15"/>
        <v>105492889</v>
      </c>
      <c r="AP19" s="213">
        <f t="shared" si="16"/>
        <v>96549845</v>
      </c>
      <c r="AQ19" s="213">
        <f t="shared" si="17"/>
        <v>13314740</v>
      </c>
      <c r="AR19" s="213">
        <v>19455</v>
      </c>
      <c r="AS19" s="213">
        <v>244831520</v>
      </c>
      <c r="AT19" s="213">
        <v>216692201</v>
      </c>
      <c r="AU19" s="213">
        <v>1555012</v>
      </c>
      <c r="AV19" s="213">
        <v>25761763</v>
      </c>
      <c r="AW19" s="213">
        <v>822544</v>
      </c>
      <c r="AX19" s="213">
        <f t="shared" si="18"/>
        <v>49572</v>
      </c>
      <c r="AY19" s="213">
        <f t="shared" si="19"/>
        <v>2183384090</v>
      </c>
      <c r="AZ19" s="213">
        <f t="shared" si="20"/>
        <v>1939887297</v>
      </c>
      <c r="BA19" s="213">
        <f t="shared" si="21"/>
        <v>107047901</v>
      </c>
      <c r="BB19" s="213">
        <f t="shared" si="22"/>
        <v>122311608</v>
      </c>
      <c r="BC19" s="213">
        <f t="shared" si="23"/>
        <v>14137284</v>
      </c>
      <c r="BD19" s="212">
        <v>2331</v>
      </c>
      <c r="BE19" s="213">
        <v>96691921</v>
      </c>
      <c r="BF19" s="213">
        <v>58637301</v>
      </c>
      <c r="BG19" s="213">
        <v>0</v>
      </c>
      <c r="BH19" s="213">
        <v>38004020</v>
      </c>
      <c r="BI19" s="213">
        <v>50600</v>
      </c>
      <c r="BJ19" s="213">
        <v>2</v>
      </c>
      <c r="BK19" s="213">
        <v>4940</v>
      </c>
      <c r="BL19" s="213">
        <v>3930</v>
      </c>
      <c r="BM19" s="213">
        <v>0</v>
      </c>
      <c r="BN19" s="213">
        <v>1010</v>
      </c>
      <c r="BO19" s="213">
        <v>0</v>
      </c>
      <c r="BP19" s="213">
        <f t="shared" si="24"/>
        <v>2333</v>
      </c>
      <c r="BQ19" s="213">
        <f t="shared" si="25"/>
        <v>96696861</v>
      </c>
      <c r="BR19" s="213">
        <f t="shared" si="26"/>
        <v>58641231</v>
      </c>
      <c r="BS19" s="213">
        <f t="shared" si="27"/>
        <v>0</v>
      </c>
      <c r="BT19" s="213">
        <f t="shared" si="28"/>
        <v>38005030</v>
      </c>
      <c r="BU19" s="213">
        <f t="shared" si="29"/>
        <v>50600</v>
      </c>
      <c r="BV19" s="212">
        <v>125</v>
      </c>
      <c r="BW19" s="213">
        <v>16363440</v>
      </c>
      <c r="BX19" s="213">
        <v>14380096</v>
      </c>
      <c r="BY19" s="213">
        <v>854819</v>
      </c>
      <c r="BZ19" s="213">
        <v>870735</v>
      </c>
      <c r="CA19" s="213">
        <v>257790</v>
      </c>
      <c r="CB19" s="213">
        <f t="shared" si="30"/>
        <v>49697</v>
      </c>
      <c r="CC19" s="213">
        <f t="shared" si="31"/>
        <v>2296444391</v>
      </c>
      <c r="CD19" s="213">
        <f t="shared" si="32"/>
        <v>2012908624</v>
      </c>
      <c r="CE19" s="213">
        <f t="shared" si="33"/>
        <v>107902720</v>
      </c>
      <c r="CF19" s="213">
        <f t="shared" si="34"/>
        <v>161187373</v>
      </c>
      <c r="CG19" s="213">
        <f t="shared" si="35"/>
        <v>14445674</v>
      </c>
      <c r="CH19" s="100">
        <v>115</v>
      </c>
      <c r="CI19" s="101">
        <v>601567</v>
      </c>
      <c r="CJ19" s="101">
        <v>498210</v>
      </c>
      <c r="CK19" s="101">
        <v>0</v>
      </c>
      <c r="CL19" s="101">
        <v>103357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50"/>
        <v>115</v>
      </c>
      <c r="DA19" s="101">
        <f t="shared" si="36"/>
        <v>601567</v>
      </c>
      <c r="DB19" s="101">
        <f t="shared" si="37"/>
        <v>498210</v>
      </c>
      <c r="DC19" s="101">
        <f t="shared" si="38"/>
        <v>0</v>
      </c>
      <c r="DD19" s="101">
        <f t="shared" si="39"/>
        <v>103357</v>
      </c>
      <c r="DE19" s="101">
        <f t="shared" si="40"/>
        <v>0</v>
      </c>
      <c r="DF19" s="101">
        <f t="shared" si="51"/>
        <v>49812</v>
      </c>
      <c r="DG19" s="101">
        <f t="shared" si="41"/>
        <v>2297045958</v>
      </c>
      <c r="DH19" s="101">
        <f t="shared" si="42"/>
        <v>2013406834</v>
      </c>
      <c r="DI19" s="101">
        <f t="shared" si="43"/>
        <v>107902720</v>
      </c>
      <c r="DJ19" s="101">
        <f t="shared" si="44"/>
        <v>161290730</v>
      </c>
      <c r="DK19" s="101">
        <f t="shared" si="45"/>
        <v>14445674</v>
      </c>
      <c r="DL19" s="101">
        <v>1843</v>
      </c>
      <c r="DM19" s="101">
        <v>1093</v>
      </c>
      <c r="DN19" s="101">
        <v>2936</v>
      </c>
      <c r="DO19" s="101">
        <v>296</v>
      </c>
      <c r="DP19" s="101">
        <v>87</v>
      </c>
      <c r="DR19" s="16">
        <f>'７割'!DR19+'８割 '!DR19+'９割'!DR19</f>
        <v>115</v>
      </c>
      <c r="DS19" s="16">
        <f>'７割'!DS19+'８割 '!DS19+'９割'!DS19</f>
        <v>498210</v>
      </c>
      <c r="DT19" s="16">
        <f>'７割'!DT19+'８割 '!DT19+'９割'!DT19</f>
        <v>1</v>
      </c>
      <c r="DU19" s="16">
        <f>'７割'!DU19+'８割 '!DU19+'９割'!DU19</f>
        <v>1315</v>
      </c>
      <c r="DV19" s="16">
        <f>'７割'!DV19+'８割 '!DV19+'９割'!DV19</f>
        <v>12</v>
      </c>
      <c r="DW19" s="16">
        <f>'７割'!DW19+'８割 '!DW19+'９割'!DW19</f>
        <v>296660</v>
      </c>
      <c r="DX19" s="16">
        <f>'７割'!DX19+'８割 '!DX19+'９割'!DX19</f>
        <v>50</v>
      </c>
      <c r="DY19" s="16">
        <f>'７割'!DY19+'８割 '!DY19+'９割'!DY19</f>
        <v>1555611</v>
      </c>
      <c r="DZ19" s="16">
        <f>'７割'!DZ19+'８割 '!DZ19+'９割'!DZ19</f>
        <v>3</v>
      </c>
      <c r="EA19" s="16">
        <f>'７割'!EA19+'８割 '!EA19+'９割'!EA19</f>
        <v>53685</v>
      </c>
      <c r="EB19" s="16">
        <f>'７割'!EB19+'８割 '!EB19+'９割'!EB19</f>
        <v>0</v>
      </c>
      <c r="EC19" s="16">
        <f>'７割'!EC19+'８割 '!EC19+'９割'!EC19</f>
        <v>0</v>
      </c>
      <c r="ED19" s="16">
        <f>'７割'!ED19+'８割 '!ED19+'９割'!ED19</f>
        <v>0</v>
      </c>
      <c r="EE19" s="16">
        <f>'７割'!EE19+'８割 '!EE19+'９割'!EE19</f>
        <v>0</v>
      </c>
      <c r="EF19" s="16">
        <f>'７割'!EF19+'８割 '!EF19+'９割'!EF19</f>
        <v>0</v>
      </c>
      <c r="EG19" s="16">
        <f>'７割'!EG19+'８割 '!EG19+'９割'!EG19</f>
        <v>0</v>
      </c>
      <c r="EH19" s="16">
        <f>IF(SUM(DR19,DT19,DV19,DX19,DZ19,EB19,ED19,EF19)='７割'!EH19+'８割 '!EH19+'９割'!EH19,SUM(DR19,DT19,DV19,DX19,DZ19,EB19,ED19,EF19),"数値エラー")</f>
        <v>181</v>
      </c>
      <c r="EI19" s="16">
        <f>IF(SUM(DS19,DU19,DW19,DY19,EA19,EC19,EE19,EG19)='７割'!EI19++'８割 '!EI19+'９割'!EI19,SUM(DS19,DU19,DW19,DY19,EA19,EC19,EE19,EG19),"数値エラー")</f>
        <v>2405481</v>
      </c>
      <c r="EK19" s="7">
        <f t="shared" si="52"/>
        <v>49878</v>
      </c>
      <c r="EL19" s="7">
        <f t="shared" si="53"/>
        <v>2298849872</v>
      </c>
      <c r="EN19" s="69">
        <f>ROUND(EL19/INDEX(被保険者数!O:O,MATCH(A19,被保険者数!A:A,0),1),0)</f>
        <v>1188036</v>
      </c>
      <c r="EO19" s="1">
        <f t="shared" si="46"/>
        <v>3</v>
      </c>
      <c r="EP19" s="69">
        <f t="shared" si="47"/>
        <v>1385334800</v>
      </c>
      <c r="EQ19" s="69">
        <f t="shared" si="48"/>
        <v>553217770</v>
      </c>
      <c r="ER19" s="69">
        <f t="shared" si="49"/>
        <v>360297302</v>
      </c>
      <c r="ES19" s="69">
        <f>ROUND(EP19/INDEX(被保険者数!O:O,MATCH(A19,被保険者数!A:A,0),1),0)</f>
        <v>715935</v>
      </c>
      <c r="ET19" s="69">
        <f t="shared" si="54"/>
        <v>4</v>
      </c>
      <c r="EU19" s="69">
        <f>ROUND(EQ19/INDEX(被保険者数!O:O,MATCH(A19,被保険者数!A:A,0),1),0)</f>
        <v>285901</v>
      </c>
      <c r="EV19" s="1">
        <f t="shared" si="55"/>
        <v>7</v>
      </c>
    </row>
    <row r="20" spans="1:152" s="1" customFormat="1" ht="15.95" customHeight="1" x14ac:dyDescent="0.15">
      <c r="A20" s="2" t="s">
        <v>41</v>
      </c>
      <c r="B20" s="6">
        <v>1044</v>
      </c>
      <c r="C20" s="213">
        <v>708807710</v>
      </c>
      <c r="D20" s="213">
        <v>618052970</v>
      </c>
      <c r="E20" s="213">
        <v>57381716</v>
      </c>
      <c r="F20" s="213">
        <v>32955374</v>
      </c>
      <c r="G20" s="213">
        <v>417650</v>
      </c>
      <c r="H20" s="213">
        <v>15816</v>
      </c>
      <c r="I20" s="213">
        <v>275655660</v>
      </c>
      <c r="J20" s="213">
        <v>241509290</v>
      </c>
      <c r="K20" s="213">
        <v>7855767</v>
      </c>
      <c r="L20" s="213">
        <v>24790494</v>
      </c>
      <c r="M20" s="213">
        <v>1500109</v>
      </c>
      <c r="N20" s="213">
        <f t="shared" si="0"/>
        <v>16860</v>
      </c>
      <c r="O20" s="213">
        <f t="shared" si="1"/>
        <v>984463370</v>
      </c>
      <c r="P20" s="213">
        <f t="shared" si="2"/>
        <v>859562260</v>
      </c>
      <c r="Q20" s="213">
        <f t="shared" si="3"/>
        <v>65237483</v>
      </c>
      <c r="R20" s="213">
        <f t="shared" si="4"/>
        <v>57745868</v>
      </c>
      <c r="S20" s="213">
        <f t="shared" si="5"/>
        <v>1917759</v>
      </c>
      <c r="T20" s="212">
        <v>1</v>
      </c>
      <c r="U20" s="213">
        <v>266690</v>
      </c>
      <c r="V20" s="213">
        <v>186680</v>
      </c>
      <c r="W20" s="213">
        <v>0</v>
      </c>
      <c r="X20" s="213">
        <v>80010</v>
      </c>
      <c r="Y20" s="213">
        <v>0</v>
      </c>
      <c r="Z20" s="213">
        <v>1834</v>
      </c>
      <c r="AA20" s="213">
        <v>25364970</v>
      </c>
      <c r="AB20" s="213">
        <v>22160913</v>
      </c>
      <c r="AC20" s="213">
        <v>15780</v>
      </c>
      <c r="AD20" s="213">
        <v>3188277</v>
      </c>
      <c r="AE20" s="213">
        <v>0</v>
      </c>
      <c r="AF20" s="213">
        <f t="shared" si="6"/>
        <v>1835</v>
      </c>
      <c r="AG20" s="213">
        <f t="shared" si="7"/>
        <v>25631660</v>
      </c>
      <c r="AH20" s="213">
        <f t="shared" si="8"/>
        <v>22347593</v>
      </c>
      <c r="AI20" s="213">
        <f t="shared" si="9"/>
        <v>15780</v>
      </c>
      <c r="AJ20" s="213">
        <f t="shared" si="10"/>
        <v>3268287</v>
      </c>
      <c r="AK20" s="213">
        <f t="shared" si="11"/>
        <v>0</v>
      </c>
      <c r="AL20" s="212">
        <f t="shared" si="12"/>
        <v>18695</v>
      </c>
      <c r="AM20" s="213">
        <f t="shared" si="13"/>
        <v>1010095030</v>
      </c>
      <c r="AN20" s="213">
        <f t="shared" si="14"/>
        <v>881909853</v>
      </c>
      <c r="AO20" s="213">
        <f t="shared" si="15"/>
        <v>65253263</v>
      </c>
      <c r="AP20" s="213">
        <f t="shared" si="16"/>
        <v>61014155</v>
      </c>
      <c r="AQ20" s="213">
        <f t="shared" si="17"/>
        <v>1917759</v>
      </c>
      <c r="AR20" s="213">
        <v>11828</v>
      </c>
      <c r="AS20" s="213">
        <v>168576460</v>
      </c>
      <c r="AT20" s="213">
        <v>146685168</v>
      </c>
      <c r="AU20" s="213">
        <v>1500286</v>
      </c>
      <c r="AV20" s="213">
        <v>19579223</v>
      </c>
      <c r="AW20" s="213">
        <v>811783</v>
      </c>
      <c r="AX20" s="213">
        <f t="shared" si="18"/>
        <v>30523</v>
      </c>
      <c r="AY20" s="213">
        <f t="shared" si="19"/>
        <v>1178671490</v>
      </c>
      <c r="AZ20" s="213">
        <f t="shared" si="20"/>
        <v>1028595021</v>
      </c>
      <c r="BA20" s="213">
        <f t="shared" si="21"/>
        <v>66753549</v>
      </c>
      <c r="BB20" s="213">
        <f t="shared" si="22"/>
        <v>80593378</v>
      </c>
      <c r="BC20" s="213">
        <f t="shared" si="23"/>
        <v>2729542</v>
      </c>
      <c r="BD20" s="212">
        <v>1016</v>
      </c>
      <c r="BE20" s="213">
        <v>36081916</v>
      </c>
      <c r="BF20" s="213">
        <v>19339986</v>
      </c>
      <c r="BG20" s="213">
        <v>0</v>
      </c>
      <c r="BH20" s="213">
        <v>16738010</v>
      </c>
      <c r="BI20" s="213">
        <v>3920</v>
      </c>
      <c r="BJ20" s="213">
        <v>1</v>
      </c>
      <c r="BK20" s="213">
        <v>2160</v>
      </c>
      <c r="BL20" s="213">
        <v>690</v>
      </c>
      <c r="BM20" s="213">
        <v>0</v>
      </c>
      <c r="BN20" s="213">
        <v>1470</v>
      </c>
      <c r="BO20" s="213">
        <v>0</v>
      </c>
      <c r="BP20" s="213">
        <f t="shared" si="24"/>
        <v>1017</v>
      </c>
      <c r="BQ20" s="213">
        <f t="shared" si="25"/>
        <v>36084076</v>
      </c>
      <c r="BR20" s="213">
        <f t="shared" si="26"/>
        <v>19340676</v>
      </c>
      <c r="BS20" s="213">
        <f t="shared" si="27"/>
        <v>0</v>
      </c>
      <c r="BT20" s="213">
        <f t="shared" si="28"/>
        <v>16739480</v>
      </c>
      <c r="BU20" s="213">
        <f t="shared" si="29"/>
        <v>3920</v>
      </c>
      <c r="BV20" s="212">
        <v>147</v>
      </c>
      <c r="BW20" s="213">
        <v>19178440</v>
      </c>
      <c r="BX20" s="213">
        <v>16738515</v>
      </c>
      <c r="BY20" s="213">
        <v>1002801</v>
      </c>
      <c r="BZ20" s="213">
        <v>1259993</v>
      </c>
      <c r="CA20" s="213">
        <v>177131</v>
      </c>
      <c r="CB20" s="213">
        <f t="shared" si="30"/>
        <v>30670</v>
      </c>
      <c r="CC20" s="213">
        <f t="shared" si="31"/>
        <v>1233934006</v>
      </c>
      <c r="CD20" s="213">
        <f t="shared" si="32"/>
        <v>1064674212</v>
      </c>
      <c r="CE20" s="213">
        <f t="shared" si="33"/>
        <v>67756350</v>
      </c>
      <c r="CF20" s="213">
        <f t="shared" si="34"/>
        <v>98592851</v>
      </c>
      <c r="CG20" s="213">
        <f t="shared" si="35"/>
        <v>2910593</v>
      </c>
      <c r="CH20" s="100">
        <v>124</v>
      </c>
      <c r="CI20" s="101">
        <v>641103</v>
      </c>
      <c r="CJ20" s="101">
        <v>567243</v>
      </c>
      <c r="CK20" s="101">
        <v>0</v>
      </c>
      <c r="CL20" s="101">
        <v>73860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50"/>
        <v>124</v>
      </c>
      <c r="DA20" s="101">
        <f t="shared" si="36"/>
        <v>641103</v>
      </c>
      <c r="DB20" s="101">
        <f t="shared" si="37"/>
        <v>567243</v>
      </c>
      <c r="DC20" s="101">
        <f t="shared" si="38"/>
        <v>0</v>
      </c>
      <c r="DD20" s="101">
        <f t="shared" si="39"/>
        <v>73860</v>
      </c>
      <c r="DE20" s="101">
        <f t="shared" si="40"/>
        <v>0</v>
      </c>
      <c r="DF20" s="101">
        <f t="shared" si="51"/>
        <v>30794</v>
      </c>
      <c r="DG20" s="101">
        <f t="shared" si="41"/>
        <v>1234575109</v>
      </c>
      <c r="DH20" s="101">
        <f t="shared" si="42"/>
        <v>1065241455</v>
      </c>
      <c r="DI20" s="101">
        <f t="shared" si="43"/>
        <v>67756350</v>
      </c>
      <c r="DJ20" s="101">
        <f t="shared" si="44"/>
        <v>98666711</v>
      </c>
      <c r="DK20" s="101">
        <f t="shared" si="45"/>
        <v>2910593</v>
      </c>
      <c r="DL20" s="101">
        <v>810</v>
      </c>
      <c r="DM20" s="101">
        <v>689</v>
      </c>
      <c r="DN20" s="101">
        <v>1499</v>
      </c>
      <c r="DO20" s="101">
        <v>247</v>
      </c>
      <c r="DP20" s="101">
        <v>21</v>
      </c>
      <c r="DR20" s="16">
        <f>'７割'!DR20+'８割 '!DR20+'９割'!DR20</f>
        <v>124</v>
      </c>
      <c r="DS20" s="16">
        <f>'７割'!DS20+'８割 '!DS20+'９割'!DS20</f>
        <v>567243</v>
      </c>
      <c r="DT20" s="16">
        <f>'７割'!DT20+'８割 '!DT20+'９割'!DT20</f>
        <v>12</v>
      </c>
      <c r="DU20" s="16">
        <f>'７割'!DU20+'８割 '!DU20+'９割'!DU20</f>
        <v>129303</v>
      </c>
      <c r="DV20" s="16">
        <f>'７割'!DV20+'８割 '!DV20+'９割'!DV20</f>
        <v>13</v>
      </c>
      <c r="DW20" s="16">
        <f>'７割'!DW20+'８割 '!DW20+'９割'!DW20</f>
        <v>225675</v>
      </c>
      <c r="DX20" s="16">
        <f>'７割'!DX20+'８割 '!DX20+'９割'!DX20</f>
        <v>28</v>
      </c>
      <c r="DY20" s="16">
        <f>'７割'!DY20+'８割 '!DY20+'９割'!DY20</f>
        <v>878917</v>
      </c>
      <c r="DZ20" s="16">
        <f>'７割'!DZ20+'８割 '!DZ20+'９割'!DZ20</f>
        <v>0</v>
      </c>
      <c r="EA20" s="16">
        <f>'７割'!EA20+'８割 '!EA20+'９割'!EA20</f>
        <v>0</v>
      </c>
      <c r="EB20" s="16">
        <f>'７割'!EB20+'８割 '!EB20+'９割'!EB20</f>
        <v>1</v>
      </c>
      <c r="EC20" s="16">
        <f>'７割'!EC20+'８割 '!EC20+'９割'!EC20</f>
        <v>14251</v>
      </c>
      <c r="ED20" s="16">
        <f>'７割'!ED20+'８割 '!ED20+'９割'!ED20</f>
        <v>0</v>
      </c>
      <c r="EE20" s="16">
        <f>'７割'!EE20+'８割 '!EE20+'９割'!EE20</f>
        <v>0</v>
      </c>
      <c r="EF20" s="16">
        <f>'７割'!EF20+'８割 '!EF20+'９割'!EF20</f>
        <v>0</v>
      </c>
      <c r="EG20" s="16">
        <f>'７割'!EG20+'８割 '!EG20+'９割'!EG20</f>
        <v>0</v>
      </c>
      <c r="EH20" s="16">
        <f>IF(SUM(DR20,DT20,DV20,DX20,DZ20,EB20,ED20,EF20)='７割'!EH20+'８割 '!EH20+'９割'!EH20,SUM(DR20,DT20,DV20,DX20,DZ20,EB20,ED20,EF20),"数値エラー")</f>
        <v>178</v>
      </c>
      <c r="EI20" s="16">
        <f>IF(SUM(DS20,DU20,DW20,DY20,EA20,EC20,EE20,EG20)='７割'!EI20++'８割 '!EI20+'９割'!EI20,SUM(DS20,DU20,DW20,DY20,EA20,EC20,EE20,EG20),"数値エラー")</f>
        <v>1815389</v>
      </c>
      <c r="EK20" s="7">
        <f t="shared" si="52"/>
        <v>30848</v>
      </c>
      <c r="EL20" s="7">
        <f t="shared" si="53"/>
        <v>1235749395</v>
      </c>
      <c r="EN20" s="69">
        <f>ROUND(EL20/INDEX(被保険者数!O:O,MATCH(A20,被保険者数!A:A,0),1),0)</f>
        <v>940449</v>
      </c>
      <c r="EO20" s="1">
        <f t="shared" si="46"/>
        <v>34</v>
      </c>
      <c r="EP20" s="69">
        <f t="shared" si="47"/>
        <v>709074400</v>
      </c>
      <c r="EQ20" s="69">
        <f t="shared" si="48"/>
        <v>301020630</v>
      </c>
      <c r="ER20" s="69">
        <f t="shared" si="49"/>
        <v>225654365</v>
      </c>
      <c r="ES20" s="69">
        <f>ROUND(EP20/INDEX(被保険者数!O:O,MATCH(A20,被保険者数!A:A,0),1),0)</f>
        <v>539630</v>
      </c>
      <c r="ET20" s="69">
        <f t="shared" si="54"/>
        <v>33</v>
      </c>
      <c r="EU20" s="69">
        <f>ROUND(EQ20/INDEX(被保険者数!O:O,MATCH(A20,被保険者数!A:A,0),1),0)</f>
        <v>229087</v>
      </c>
      <c r="EV20" s="1">
        <f t="shared" si="55"/>
        <v>29</v>
      </c>
    </row>
    <row r="21" spans="1:152" s="1" customFormat="1" ht="15.95" customHeight="1" x14ac:dyDescent="0.15">
      <c r="A21" s="2" t="s">
        <v>42</v>
      </c>
      <c r="B21" s="6">
        <v>744</v>
      </c>
      <c r="C21" s="213">
        <v>481456980</v>
      </c>
      <c r="D21" s="213">
        <v>421051923</v>
      </c>
      <c r="E21" s="213">
        <v>34967406</v>
      </c>
      <c r="F21" s="213">
        <v>24820541</v>
      </c>
      <c r="G21" s="213">
        <v>617110</v>
      </c>
      <c r="H21" s="213">
        <v>9277</v>
      </c>
      <c r="I21" s="213">
        <v>183684010</v>
      </c>
      <c r="J21" s="213">
        <v>160150743</v>
      </c>
      <c r="K21" s="213">
        <v>5446739</v>
      </c>
      <c r="L21" s="213">
        <v>17036261</v>
      </c>
      <c r="M21" s="213">
        <v>1050267</v>
      </c>
      <c r="N21" s="213">
        <f t="shared" si="0"/>
        <v>10021</v>
      </c>
      <c r="O21" s="213">
        <f t="shared" si="1"/>
        <v>665140990</v>
      </c>
      <c r="P21" s="213">
        <f t="shared" si="2"/>
        <v>581202666</v>
      </c>
      <c r="Q21" s="213">
        <f t="shared" si="3"/>
        <v>40414145</v>
      </c>
      <c r="R21" s="213">
        <f t="shared" si="4"/>
        <v>41856802</v>
      </c>
      <c r="S21" s="213">
        <f t="shared" si="5"/>
        <v>1667377</v>
      </c>
      <c r="T21" s="212">
        <v>0</v>
      </c>
      <c r="U21" s="213">
        <v>0</v>
      </c>
      <c r="V21" s="213">
        <v>0</v>
      </c>
      <c r="W21" s="213">
        <v>0</v>
      </c>
      <c r="X21" s="213">
        <v>0</v>
      </c>
      <c r="Y21" s="213">
        <v>0</v>
      </c>
      <c r="Z21" s="213">
        <v>1291</v>
      </c>
      <c r="AA21" s="213">
        <v>17659780</v>
      </c>
      <c r="AB21" s="213">
        <v>15328206</v>
      </c>
      <c r="AC21" s="213">
        <v>68121</v>
      </c>
      <c r="AD21" s="213">
        <v>2263453</v>
      </c>
      <c r="AE21" s="213">
        <v>0</v>
      </c>
      <c r="AF21" s="213">
        <f t="shared" si="6"/>
        <v>1291</v>
      </c>
      <c r="AG21" s="213">
        <f t="shared" si="7"/>
        <v>17659780</v>
      </c>
      <c r="AH21" s="213">
        <f t="shared" si="8"/>
        <v>15328206</v>
      </c>
      <c r="AI21" s="213">
        <f t="shared" si="9"/>
        <v>68121</v>
      </c>
      <c r="AJ21" s="213">
        <f t="shared" si="10"/>
        <v>2263453</v>
      </c>
      <c r="AK21" s="213">
        <f t="shared" si="11"/>
        <v>0</v>
      </c>
      <c r="AL21" s="212">
        <f t="shared" si="12"/>
        <v>11312</v>
      </c>
      <c r="AM21" s="213">
        <f t="shared" si="13"/>
        <v>682800770</v>
      </c>
      <c r="AN21" s="213">
        <f t="shared" si="14"/>
        <v>596530872</v>
      </c>
      <c r="AO21" s="213">
        <f t="shared" si="15"/>
        <v>40482266</v>
      </c>
      <c r="AP21" s="213">
        <f t="shared" si="16"/>
        <v>44120255</v>
      </c>
      <c r="AQ21" s="213">
        <f t="shared" si="17"/>
        <v>1667377</v>
      </c>
      <c r="AR21" s="213">
        <v>7351</v>
      </c>
      <c r="AS21" s="213">
        <v>105987210</v>
      </c>
      <c r="AT21" s="213">
        <v>91675835</v>
      </c>
      <c r="AU21" s="213">
        <v>793035</v>
      </c>
      <c r="AV21" s="213">
        <v>13076437</v>
      </c>
      <c r="AW21" s="213">
        <v>441903</v>
      </c>
      <c r="AX21" s="213">
        <f t="shared" si="18"/>
        <v>18663</v>
      </c>
      <c r="AY21" s="213">
        <f t="shared" si="19"/>
        <v>788787980</v>
      </c>
      <c r="AZ21" s="213">
        <f t="shared" si="20"/>
        <v>688206707</v>
      </c>
      <c r="BA21" s="213">
        <f t="shared" si="21"/>
        <v>41275301</v>
      </c>
      <c r="BB21" s="213">
        <f t="shared" si="22"/>
        <v>57196692</v>
      </c>
      <c r="BC21" s="213">
        <f t="shared" si="23"/>
        <v>2109280</v>
      </c>
      <c r="BD21" s="212">
        <v>730</v>
      </c>
      <c r="BE21" s="213">
        <v>25876709</v>
      </c>
      <c r="BF21" s="213">
        <v>11034189</v>
      </c>
      <c r="BG21" s="213">
        <v>0</v>
      </c>
      <c r="BH21" s="213">
        <v>14842520</v>
      </c>
      <c r="BI21" s="213">
        <v>0</v>
      </c>
      <c r="BJ21" s="213">
        <v>0</v>
      </c>
      <c r="BK21" s="213">
        <v>0</v>
      </c>
      <c r="BL21" s="213">
        <v>0</v>
      </c>
      <c r="BM21" s="213">
        <v>0</v>
      </c>
      <c r="BN21" s="213">
        <v>0</v>
      </c>
      <c r="BO21" s="213">
        <v>0</v>
      </c>
      <c r="BP21" s="213">
        <f t="shared" si="24"/>
        <v>730</v>
      </c>
      <c r="BQ21" s="213">
        <f t="shared" si="25"/>
        <v>25876709</v>
      </c>
      <c r="BR21" s="213">
        <f t="shared" si="26"/>
        <v>11034189</v>
      </c>
      <c r="BS21" s="213">
        <f t="shared" si="27"/>
        <v>0</v>
      </c>
      <c r="BT21" s="213">
        <f t="shared" si="28"/>
        <v>14842520</v>
      </c>
      <c r="BU21" s="213">
        <f t="shared" si="29"/>
        <v>0</v>
      </c>
      <c r="BV21" s="212">
        <v>77</v>
      </c>
      <c r="BW21" s="213">
        <v>12793250</v>
      </c>
      <c r="BX21" s="213">
        <v>11177221</v>
      </c>
      <c r="BY21" s="213">
        <v>539651</v>
      </c>
      <c r="BZ21" s="213">
        <v>481865</v>
      </c>
      <c r="CA21" s="213">
        <v>594513</v>
      </c>
      <c r="CB21" s="213">
        <f t="shared" si="30"/>
        <v>18740</v>
      </c>
      <c r="CC21" s="213">
        <f t="shared" si="31"/>
        <v>827457939</v>
      </c>
      <c r="CD21" s="213">
        <f t="shared" si="32"/>
        <v>710418117</v>
      </c>
      <c r="CE21" s="213">
        <f t="shared" si="33"/>
        <v>41814952</v>
      </c>
      <c r="CF21" s="213">
        <f t="shared" si="34"/>
        <v>72521077</v>
      </c>
      <c r="CG21" s="213">
        <f t="shared" si="35"/>
        <v>2703793</v>
      </c>
      <c r="CH21" s="100">
        <v>105</v>
      </c>
      <c r="CI21" s="101">
        <v>915589</v>
      </c>
      <c r="CJ21" s="101">
        <v>804969</v>
      </c>
      <c r="CK21" s="101">
        <v>0</v>
      </c>
      <c r="CL21" s="101">
        <v>110620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50"/>
        <v>105</v>
      </c>
      <c r="DA21" s="101">
        <f t="shared" si="36"/>
        <v>915589</v>
      </c>
      <c r="DB21" s="101">
        <f t="shared" si="37"/>
        <v>804969</v>
      </c>
      <c r="DC21" s="101">
        <f t="shared" si="38"/>
        <v>0</v>
      </c>
      <c r="DD21" s="101">
        <f t="shared" si="39"/>
        <v>110620</v>
      </c>
      <c r="DE21" s="101">
        <f t="shared" si="40"/>
        <v>0</v>
      </c>
      <c r="DF21" s="101">
        <f t="shared" si="51"/>
        <v>18845</v>
      </c>
      <c r="DG21" s="101">
        <f t="shared" si="41"/>
        <v>828373528</v>
      </c>
      <c r="DH21" s="101">
        <f t="shared" si="42"/>
        <v>711223086</v>
      </c>
      <c r="DI21" s="101">
        <f t="shared" si="43"/>
        <v>41814952</v>
      </c>
      <c r="DJ21" s="101">
        <f t="shared" si="44"/>
        <v>72631697</v>
      </c>
      <c r="DK21" s="101">
        <f t="shared" si="45"/>
        <v>2703793</v>
      </c>
      <c r="DL21" s="101">
        <v>495</v>
      </c>
      <c r="DM21" s="101">
        <v>583</v>
      </c>
      <c r="DN21" s="101">
        <v>1078</v>
      </c>
      <c r="DO21" s="101">
        <v>146</v>
      </c>
      <c r="DP21" s="101">
        <v>26</v>
      </c>
      <c r="DR21" s="16">
        <f>'７割'!DR21+'８割 '!DR21+'９割'!DR21</f>
        <v>105</v>
      </c>
      <c r="DS21" s="16">
        <f>'７割'!DS21+'８割 '!DS21+'９割'!DS21</f>
        <v>804969</v>
      </c>
      <c r="DT21" s="16">
        <f>'７割'!DT21+'８割 '!DT21+'９割'!DT21</f>
        <v>0</v>
      </c>
      <c r="DU21" s="16">
        <f>'７割'!DU21+'８割 '!DU21+'９割'!DU21</f>
        <v>0</v>
      </c>
      <c r="DV21" s="16">
        <f>'７割'!DV21+'８割 '!DV21+'９割'!DV21</f>
        <v>0</v>
      </c>
      <c r="DW21" s="16">
        <f>'７割'!DW21+'８割 '!DW21+'９割'!DW21</f>
        <v>0</v>
      </c>
      <c r="DX21" s="16">
        <f>'７割'!DX21+'８割 '!DX21+'９割'!DX21</f>
        <v>32</v>
      </c>
      <c r="DY21" s="16">
        <f>'７割'!DY21+'８割 '!DY21+'９割'!DY21</f>
        <v>828931</v>
      </c>
      <c r="DZ21" s="16">
        <f>'７割'!DZ21+'８割 '!DZ21+'９割'!DZ21</f>
        <v>0</v>
      </c>
      <c r="EA21" s="16">
        <f>'７割'!EA21+'８割 '!EA21+'９割'!EA21</f>
        <v>0</v>
      </c>
      <c r="EB21" s="16">
        <f>'７割'!EB21+'８割 '!EB21+'９割'!EB21</f>
        <v>0</v>
      </c>
      <c r="EC21" s="16">
        <f>'７割'!EC21+'８割 '!EC21+'９割'!EC21</f>
        <v>0</v>
      </c>
      <c r="ED21" s="16">
        <f>'７割'!ED21+'８割 '!ED21+'９割'!ED21</f>
        <v>0</v>
      </c>
      <c r="EE21" s="16">
        <f>'７割'!EE21+'８割 '!EE21+'９割'!EE21</f>
        <v>0</v>
      </c>
      <c r="EF21" s="16">
        <f>'７割'!EF21+'８割 '!EF21+'９割'!EF21</f>
        <v>0</v>
      </c>
      <c r="EG21" s="16">
        <f>'７割'!EG21+'８割 '!EG21+'９割'!EG21</f>
        <v>0</v>
      </c>
      <c r="EH21" s="16">
        <f>IF(SUM(DR21,DT21,DV21,DX21,DZ21,EB21,ED21,EF21)='７割'!EH21+'８割 '!EH21+'９割'!EH21,SUM(DR21,DT21,DV21,DX21,DZ21,EB21,ED21,EF21),"数値エラー")</f>
        <v>137</v>
      </c>
      <c r="EI21" s="16">
        <f>IF(SUM(DS21,DU21,DW21,DY21,EA21,EC21,EE21,EG21)='７割'!EI21++'８割 '!EI21+'９割'!EI21,SUM(DS21,DU21,DW21,DY21,EA21,EC21,EE21,EG21),"数値エラー")</f>
        <v>1633900</v>
      </c>
      <c r="EK21" s="7">
        <f t="shared" si="52"/>
        <v>18877</v>
      </c>
      <c r="EL21" s="7">
        <f t="shared" si="53"/>
        <v>829091839</v>
      </c>
      <c r="EN21" s="69">
        <f>ROUND(EL21/INDEX(被保険者数!O:O,MATCH(A21,被保険者数!A:A,0),1),0)</f>
        <v>1117374</v>
      </c>
      <c r="EO21" s="1">
        <f t="shared" si="46"/>
        <v>5</v>
      </c>
      <c r="EP21" s="69">
        <f t="shared" si="47"/>
        <v>481456980</v>
      </c>
      <c r="EQ21" s="69">
        <f t="shared" si="48"/>
        <v>201343790</v>
      </c>
      <c r="ER21" s="69">
        <f t="shared" si="49"/>
        <v>146291069</v>
      </c>
      <c r="ES21" s="69">
        <f>ROUND(EP21/INDEX(被保険者数!O:O,MATCH(A21,被保険者数!A:A,0),1),0)</f>
        <v>648864</v>
      </c>
      <c r="ET21" s="69">
        <f t="shared" si="54"/>
        <v>9</v>
      </c>
      <c r="EU21" s="69">
        <f>ROUND(EQ21/INDEX(被保険者数!O:O,MATCH(A21,被保険者数!A:A,0),1),0)</f>
        <v>271353</v>
      </c>
      <c r="EV21" s="1">
        <f t="shared" si="55"/>
        <v>18</v>
      </c>
    </row>
    <row r="22" spans="1:152" s="1" customFormat="1" ht="15.95" customHeight="1" x14ac:dyDescent="0.15">
      <c r="A22" s="2" t="s">
        <v>43</v>
      </c>
      <c r="B22" s="6">
        <v>1228</v>
      </c>
      <c r="C22" s="213">
        <v>786642020</v>
      </c>
      <c r="D22" s="213">
        <v>679255588</v>
      </c>
      <c r="E22" s="213">
        <v>60771596</v>
      </c>
      <c r="F22" s="213">
        <v>43930918</v>
      </c>
      <c r="G22" s="213">
        <v>2683918</v>
      </c>
      <c r="H22" s="213">
        <v>20395</v>
      </c>
      <c r="I22" s="213">
        <v>399948840</v>
      </c>
      <c r="J22" s="213">
        <v>343740988</v>
      </c>
      <c r="K22" s="213">
        <v>15044670</v>
      </c>
      <c r="L22" s="213">
        <v>39041688</v>
      </c>
      <c r="M22" s="213">
        <v>2121494</v>
      </c>
      <c r="N22" s="213">
        <f t="shared" si="0"/>
        <v>21623</v>
      </c>
      <c r="O22" s="213">
        <f t="shared" si="1"/>
        <v>1186590860</v>
      </c>
      <c r="P22" s="213">
        <f t="shared" si="2"/>
        <v>1022996576</v>
      </c>
      <c r="Q22" s="213">
        <f t="shared" si="3"/>
        <v>75816266</v>
      </c>
      <c r="R22" s="213">
        <f t="shared" si="4"/>
        <v>82972606</v>
      </c>
      <c r="S22" s="213">
        <f t="shared" si="5"/>
        <v>4805412</v>
      </c>
      <c r="T22" s="212">
        <v>1</v>
      </c>
      <c r="U22" s="213">
        <v>105920</v>
      </c>
      <c r="V22" s="213">
        <v>95330</v>
      </c>
      <c r="W22" s="213">
        <v>0</v>
      </c>
      <c r="X22" s="213">
        <v>10590</v>
      </c>
      <c r="Y22" s="213">
        <v>0</v>
      </c>
      <c r="Z22" s="213">
        <v>2641</v>
      </c>
      <c r="AA22" s="213">
        <v>39566040</v>
      </c>
      <c r="AB22" s="213">
        <v>34055574</v>
      </c>
      <c r="AC22" s="213">
        <v>77111</v>
      </c>
      <c r="AD22" s="213">
        <v>5433355</v>
      </c>
      <c r="AE22" s="213">
        <v>0</v>
      </c>
      <c r="AF22" s="213">
        <f t="shared" si="6"/>
        <v>2642</v>
      </c>
      <c r="AG22" s="213">
        <f t="shared" si="7"/>
        <v>39671960</v>
      </c>
      <c r="AH22" s="213">
        <f t="shared" si="8"/>
        <v>34150904</v>
      </c>
      <c r="AI22" s="213">
        <f t="shared" si="9"/>
        <v>77111</v>
      </c>
      <c r="AJ22" s="213">
        <f t="shared" si="10"/>
        <v>5443945</v>
      </c>
      <c r="AK22" s="213">
        <f t="shared" si="11"/>
        <v>0</v>
      </c>
      <c r="AL22" s="212">
        <f t="shared" si="12"/>
        <v>24265</v>
      </c>
      <c r="AM22" s="213">
        <f t="shared" si="13"/>
        <v>1226262820</v>
      </c>
      <c r="AN22" s="213">
        <f t="shared" si="14"/>
        <v>1057147480</v>
      </c>
      <c r="AO22" s="213">
        <f t="shared" si="15"/>
        <v>75893377</v>
      </c>
      <c r="AP22" s="213">
        <f t="shared" si="16"/>
        <v>88416551</v>
      </c>
      <c r="AQ22" s="213">
        <f t="shared" si="17"/>
        <v>4805412</v>
      </c>
      <c r="AR22" s="213">
        <v>16094</v>
      </c>
      <c r="AS22" s="213">
        <v>235657690</v>
      </c>
      <c r="AT22" s="213">
        <v>202433938</v>
      </c>
      <c r="AU22" s="213">
        <v>2588181</v>
      </c>
      <c r="AV22" s="213">
        <v>29082750</v>
      </c>
      <c r="AW22" s="213">
        <v>1552821</v>
      </c>
      <c r="AX22" s="213">
        <f t="shared" si="18"/>
        <v>40359</v>
      </c>
      <c r="AY22" s="213">
        <f t="shared" si="19"/>
        <v>1461920510</v>
      </c>
      <c r="AZ22" s="213">
        <f t="shared" si="20"/>
        <v>1259581418</v>
      </c>
      <c r="BA22" s="213">
        <f t="shared" si="21"/>
        <v>78481558</v>
      </c>
      <c r="BB22" s="213">
        <f t="shared" si="22"/>
        <v>117499301</v>
      </c>
      <c r="BC22" s="213">
        <f t="shared" si="23"/>
        <v>6358233</v>
      </c>
      <c r="BD22" s="212">
        <v>1194</v>
      </c>
      <c r="BE22" s="213">
        <v>42132192</v>
      </c>
      <c r="BF22" s="213">
        <v>19302302</v>
      </c>
      <c r="BG22" s="213">
        <v>0</v>
      </c>
      <c r="BH22" s="213">
        <v>22730420</v>
      </c>
      <c r="BI22" s="213">
        <v>99470</v>
      </c>
      <c r="BJ22" s="213">
        <v>1</v>
      </c>
      <c r="BK22" s="213">
        <v>1440</v>
      </c>
      <c r="BL22" s="213">
        <v>980</v>
      </c>
      <c r="BM22" s="213">
        <v>0</v>
      </c>
      <c r="BN22" s="213">
        <v>460</v>
      </c>
      <c r="BO22" s="213">
        <v>0</v>
      </c>
      <c r="BP22" s="213">
        <f t="shared" si="24"/>
        <v>1195</v>
      </c>
      <c r="BQ22" s="213">
        <f t="shared" si="25"/>
        <v>42133632</v>
      </c>
      <c r="BR22" s="213">
        <f t="shared" si="26"/>
        <v>19303282</v>
      </c>
      <c r="BS22" s="213">
        <f t="shared" si="27"/>
        <v>0</v>
      </c>
      <c r="BT22" s="213">
        <f t="shared" si="28"/>
        <v>22730880</v>
      </c>
      <c r="BU22" s="213">
        <f t="shared" si="29"/>
        <v>99470</v>
      </c>
      <c r="BV22" s="212">
        <v>163</v>
      </c>
      <c r="BW22" s="213">
        <v>15781320</v>
      </c>
      <c r="BX22" s="213">
        <v>13621137</v>
      </c>
      <c r="BY22" s="213">
        <v>332755</v>
      </c>
      <c r="BZ22" s="213">
        <v>1592393</v>
      </c>
      <c r="CA22" s="213">
        <v>235035</v>
      </c>
      <c r="CB22" s="213">
        <f t="shared" si="30"/>
        <v>40522</v>
      </c>
      <c r="CC22" s="213">
        <f t="shared" si="31"/>
        <v>1519835462</v>
      </c>
      <c r="CD22" s="213">
        <f t="shared" si="32"/>
        <v>1292505837</v>
      </c>
      <c r="CE22" s="213">
        <f t="shared" si="33"/>
        <v>78814313</v>
      </c>
      <c r="CF22" s="213">
        <f t="shared" si="34"/>
        <v>141822574</v>
      </c>
      <c r="CG22" s="213">
        <f t="shared" si="35"/>
        <v>6692738</v>
      </c>
      <c r="CH22" s="100">
        <v>261</v>
      </c>
      <c r="CI22" s="101">
        <v>1365556</v>
      </c>
      <c r="CJ22" s="101">
        <v>1178077</v>
      </c>
      <c r="CK22" s="101">
        <v>0</v>
      </c>
      <c r="CL22" s="101">
        <v>187479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50"/>
        <v>261</v>
      </c>
      <c r="DA22" s="101">
        <f t="shared" si="36"/>
        <v>1365556</v>
      </c>
      <c r="DB22" s="101">
        <f t="shared" si="37"/>
        <v>1178077</v>
      </c>
      <c r="DC22" s="101">
        <f t="shared" si="38"/>
        <v>0</v>
      </c>
      <c r="DD22" s="101">
        <f t="shared" si="39"/>
        <v>187479</v>
      </c>
      <c r="DE22" s="101">
        <f t="shared" si="40"/>
        <v>0</v>
      </c>
      <c r="DF22" s="101">
        <f t="shared" si="51"/>
        <v>40783</v>
      </c>
      <c r="DG22" s="101">
        <f t="shared" si="41"/>
        <v>1521201018</v>
      </c>
      <c r="DH22" s="101">
        <f t="shared" si="42"/>
        <v>1293683914</v>
      </c>
      <c r="DI22" s="101">
        <f t="shared" si="43"/>
        <v>78814313</v>
      </c>
      <c r="DJ22" s="101">
        <f t="shared" si="44"/>
        <v>142010053</v>
      </c>
      <c r="DK22" s="101">
        <f t="shared" si="45"/>
        <v>6692738</v>
      </c>
      <c r="DL22" s="101">
        <v>890</v>
      </c>
      <c r="DM22" s="101">
        <v>1178</v>
      </c>
      <c r="DN22" s="101">
        <v>2068</v>
      </c>
      <c r="DO22" s="101">
        <v>200</v>
      </c>
      <c r="DP22" s="101">
        <v>101</v>
      </c>
      <c r="DR22" s="16">
        <f>'７割'!DR22+'８割 '!DR22+'９割'!DR22</f>
        <v>261</v>
      </c>
      <c r="DS22" s="16">
        <f>'７割'!DS22+'８割 '!DS22+'９割'!DS22</f>
        <v>1178077</v>
      </c>
      <c r="DT22" s="16">
        <f>'７割'!DT22+'８割 '!DT22+'９割'!DT22</f>
        <v>0</v>
      </c>
      <c r="DU22" s="16">
        <f>'７割'!DU22+'８割 '!DU22+'９割'!DU22</f>
        <v>0</v>
      </c>
      <c r="DV22" s="16">
        <f>'７割'!DV22+'８割 '!DV22+'９割'!DV22</f>
        <v>16</v>
      </c>
      <c r="DW22" s="16">
        <f>'７割'!DW22+'８割 '!DW22+'９割'!DW22</f>
        <v>313957</v>
      </c>
      <c r="DX22" s="16">
        <f>'７割'!DX22+'８割 '!DX22+'９割'!DX22</f>
        <v>55</v>
      </c>
      <c r="DY22" s="16">
        <f>'７割'!DY22+'８割 '!DY22+'９割'!DY22</f>
        <v>2031175</v>
      </c>
      <c r="DZ22" s="16">
        <f>'７割'!DZ22+'８割 '!DZ22+'９割'!DZ22</f>
        <v>0</v>
      </c>
      <c r="EA22" s="16">
        <f>'７割'!EA22+'８割 '!EA22+'９割'!EA22</f>
        <v>0</v>
      </c>
      <c r="EB22" s="16">
        <f>'７割'!EB22+'８割 '!EB22+'９割'!EB22</f>
        <v>0</v>
      </c>
      <c r="EC22" s="16">
        <f>'７割'!EC22+'８割 '!EC22+'９割'!EC22</f>
        <v>0</v>
      </c>
      <c r="ED22" s="16">
        <f>'７割'!ED22+'８割 '!ED22+'９割'!ED22</f>
        <v>0</v>
      </c>
      <c r="EE22" s="16">
        <f>'７割'!EE22+'８割 '!EE22+'９割'!EE22</f>
        <v>0</v>
      </c>
      <c r="EF22" s="16">
        <f>'７割'!EF22+'８割 '!EF22+'９割'!EF22</f>
        <v>0</v>
      </c>
      <c r="EG22" s="16">
        <f>'７割'!EG22+'８割 '!EG22+'９割'!EG22</f>
        <v>0</v>
      </c>
      <c r="EH22" s="16">
        <f>IF(SUM(DR22,DT22,DV22,DX22,DZ22,EB22,ED22,EF22)='７割'!EH22+'８割 '!EH22+'９割'!EH22,SUM(DR22,DT22,DV22,DX22,DZ22,EB22,ED22,EF22),"数値エラー")</f>
        <v>332</v>
      </c>
      <c r="EI22" s="16">
        <f>IF(SUM(DS22,DU22,DW22,DY22,EA22,EC22,EE22,EG22)='７割'!EI22++'８割 '!EI22+'９割'!EI22,SUM(DS22,DU22,DW22,DY22,EA22,EC22,EE22,EG22),"数値エラー")</f>
        <v>3523209</v>
      </c>
      <c r="EK22" s="7">
        <f t="shared" si="52"/>
        <v>40854</v>
      </c>
      <c r="EL22" s="7">
        <f t="shared" si="53"/>
        <v>1523358671</v>
      </c>
      <c r="EN22" s="69">
        <f>ROUND(EL22/INDEX(被保険者数!O:O,MATCH(A22,被保険者数!A:A,0),1),0)</f>
        <v>1002869</v>
      </c>
      <c r="EO22" s="1">
        <f t="shared" si="46"/>
        <v>27</v>
      </c>
      <c r="EP22" s="69">
        <f t="shared" si="47"/>
        <v>786747940</v>
      </c>
      <c r="EQ22" s="69">
        <f t="shared" si="48"/>
        <v>439514880</v>
      </c>
      <c r="ER22" s="69">
        <f t="shared" si="49"/>
        <v>297095851</v>
      </c>
      <c r="ES22" s="69">
        <f>ROUND(EP22/INDEX(被保険者数!O:O,MATCH(A22,被保険者数!A:A,0),1),0)</f>
        <v>517938</v>
      </c>
      <c r="ET22" s="69">
        <f t="shared" si="54"/>
        <v>35</v>
      </c>
      <c r="EU22" s="69">
        <f>ROUND(EQ22/INDEX(被保険者数!O:O,MATCH(A22,被保険者数!A:A,0),1),0)</f>
        <v>289345</v>
      </c>
      <c r="EV22" s="1">
        <f t="shared" si="55"/>
        <v>4</v>
      </c>
    </row>
    <row r="23" spans="1:152" s="1" customFormat="1" ht="15.95" customHeight="1" x14ac:dyDescent="0.15">
      <c r="A23" s="2" t="s">
        <v>44</v>
      </c>
      <c r="B23" s="6">
        <v>780</v>
      </c>
      <c r="C23" s="213">
        <v>510976130</v>
      </c>
      <c r="D23" s="213">
        <v>450305155</v>
      </c>
      <c r="E23" s="213">
        <v>36967952</v>
      </c>
      <c r="F23" s="213">
        <v>23313133</v>
      </c>
      <c r="G23" s="213">
        <v>389890</v>
      </c>
      <c r="H23" s="213">
        <v>8003</v>
      </c>
      <c r="I23" s="213">
        <v>148790550</v>
      </c>
      <c r="J23" s="213">
        <v>130037652</v>
      </c>
      <c r="K23" s="213">
        <v>4160720</v>
      </c>
      <c r="L23" s="213">
        <v>14072230</v>
      </c>
      <c r="M23" s="213">
        <v>519948</v>
      </c>
      <c r="N23" s="213">
        <f t="shared" si="0"/>
        <v>8783</v>
      </c>
      <c r="O23" s="213">
        <f t="shared" si="1"/>
        <v>659766680</v>
      </c>
      <c r="P23" s="213">
        <f t="shared" si="2"/>
        <v>580342807</v>
      </c>
      <c r="Q23" s="213">
        <f t="shared" si="3"/>
        <v>41128672</v>
      </c>
      <c r="R23" s="213">
        <f t="shared" si="4"/>
        <v>37385363</v>
      </c>
      <c r="S23" s="213">
        <f t="shared" si="5"/>
        <v>909838</v>
      </c>
      <c r="T23" s="212">
        <v>0</v>
      </c>
      <c r="U23" s="213">
        <v>0</v>
      </c>
      <c r="V23" s="213">
        <v>0</v>
      </c>
      <c r="W23" s="213">
        <v>0</v>
      </c>
      <c r="X23" s="213">
        <v>0</v>
      </c>
      <c r="Y23" s="213">
        <v>0</v>
      </c>
      <c r="Z23" s="213">
        <v>816</v>
      </c>
      <c r="AA23" s="213">
        <v>12193360</v>
      </c>
      <c r="AB23" s="213">
        <v>10729661</v>
      </c>
      <c r="AC23" s="213">
        <v>11552</v>
      </c>
      <c r="AD23" s="213">
        <v>1452147</v>
      </c>
      <c r="AE23" s="213">
        <v>0</v>
      </c>
      <c r="AF23" s="213">
        <f t="shared" si="6"/>
        <v>816</v>
      </c>
      <c r="AG23" s="213">
        <f t="shared" si="7"/>
        <v>12193360</v>
      </c>
      <c r="AH23" s="213">
        <f t="shared" si="8"/>
        <v>10729661</v>
      </c>
      <c r="AI23" s="213">
        <f t="shared" si="9"/>
        <v>11552</v>
      </c>
      <c r="AJ23" s="213">
        <f t="shared" si="10"/>
        <v>1452147</v>
      </c>
      <c r="AK23" s="213">
        <f t="shared" si="11"/>
        <v>0</v>
      </c>
      <c r="AL23" s="212">
        <f t="shared" si="12"/>
        <v>9599</v>
      </c>
      <c r="AM23" s="213">
        <f t="shared" si="13"/>
        <v>671960040</v>
      </c>
      <c r="AN23" s="213">
        <f t="shared" si="14"/>
        <v>591072468</v>
      </c>
      <c r="AO23" s="213">
        <f t="shared" si="15"/>
        <v>41140224</v>
      </c>
      <c r="AP23" s="213">
        <f t="shared" si="16"/>
        <v>38837510</v>
      </c>
      <c r="AQ23" s="213">
        <f t="shared" si="17"/>
        <v>909838</v>
      </c>
      <c r="AR23" s="213">
        <v>6484</v>
      </c>
      <c r="AS23" s="213">
        <v>109471300</v>
      </c>
      <c r="AT23" s="213">
        <v>96076990</v>
      </c>
      <c r="AU23" s="213">
        <v>907735</v>
      </c>
      <c r="AV23" s="213">
        <v>12202813</v>
      </c>
      <c r="AW23" s="213">
        <v>283762</v>
      </c>
      <c r="AX23" s="213">
        <f t="shared" si="18"/>
        <v>16083</v>
      </c>
      <c r="AY23" s="213">
        <f t="shared" si="19"/>
        <v>781431340</v>
      </c>
      <c r="AZ23" s="213">
        <f t="shared" si="20"/>
        <v>687149458</v>
      </c>
      <c r="BA23" s="213">
        <f t="shared" si="21"/>
        <v>42047959</v>
      </c>
      <c r="BB23" s="213">
        <f t="shared" si="22"/>
        <v>51040323</v>
      </c>
      <c r="BC23" s="213">
        <f t="shared" si="23"/>
        <v>1193600</v>
      </c>
      <c r="BD23" s="212">
        <v>761</v>
      </c>
      <c r="BE23" s="213">
        <v>29561097</v>
      </c>
      <c r="BF23" s="213">
        <v>14685847</v>
      </c>
      <c r="BG23" s="213">
        <v>0</v>
      </c>
      <c r="BH23" s="213">
        <v>14855470</v>
      </c>
      <c r="BI23" s="213">
        <v>19780</v>
      </c>
      <c r="BJ23" s="213">
        <v>0</v>
      </c>
      <c r="BK23" s="213">
        <v>0</v>
      </c>
      <c r="BL23" s="213">
        <v>0</v>
      </c>
      <c r="BM23" s="213">
        <v>0</v>
      </c>
      <c r="BN23" s="213">
        <v>0</v>
      </c>
      <c r="BO23" s="213">
        <v>0</v>
      </c>
      <c r="BP23" s="213">
        <f t="shared" si="24"/>
        <v>761</v>
      </c>
      <c r="BQ23" s="213">
        <f t="shared" si="25"/>
        <v>29561097</v>
      </c>
      <c r="BR23" s="213">
        <f t="shared" si="26"/>
        <v>14685847</v>
      </c>
      <c r="BS23" s="213">
        <f t="shared" si="27"/>
        <v>0</v>
      </c>
      <c r="BT23" s="213">
        <f t="shared" si="28"/>
        <v>14855470</v>
      </c>
      <c r="BU23" s="213">
        <f t="shared" si="29"/>
        <v>19780</v>
      </c>
      <c r="BV23" s="212">
        <v>19</v>
      </c>
      <c r="BW23" s="213">
        <v>5836640</v>
      </c>
      <c r="BX23" s="213">
        <v>4315154</v>
      </c>
      <c r="BY23" s="213">
        <v>220278</v>
      </c>
      <c r="BZ23" s="213">
        <v>292097</v>
      </c>
      <c r="CA23" s="213">
        <v>1009111</v>
      </c>
      <c r="CB23" s="213">
        <f t="shared" si="30"/>
        <v>16102</v>
      </c>
      <c r="CC23" s="213">
        <f t="shared" si="31"/>
        <v>816829077</v>
      </c>
      <c r="CD23" s="213">
        <f t="shared" si="32"/>
        <v>706150459</v>
      </c>
      <c r="CE23" s="213">
        <f t="shared" si="33"/>
        <v>42268237</v>
      </c>
      <c r="CF23" s="213">
        <f t="shared" si="34"/>
        <v>66187890</v>
      </c>
      <c r="CG23" s="213">
        <f t="shared" si="35"/>
        <v>2222491</v>
      </c>
      <c r="CH23" s="100">
        <v>7</v>
      </c>
      <c r="CI23" s="101">
        <v>19903</v>
      </c>
      <c r="CJ23" s="101">
        <v>17911</v>
      </c>
      <c r="CK23" s="101">
        <v>0</v>
      </c>
      <c r="CL23" s="101">
        <v>1992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50"/>
        <v>7</v>
      </c>
      <c r="DA23" s="101">
        <f t="shared" si="36"/>
        <v>19903</v>
      </c>
      <c r="DB23" s="101">
        <f t="shared" si="37"/>
        <v>17911</v>
      </c>
      <c r="DC23" s="101">
        <f t="shared" si="38"/>
        <v>0</v>
      </c>
      <c r="DD23" s="101">
        <f t="shared" si="39"/>
        <v>1992</v>
      </c>
      <c r="DE23" s="101">
        <f t="shared" si="40"/>
        <v>0</v>
      </c>
      <c r="DF23" s="101">
        <f t="shared" si="51"/>
        <v>16109</v>
      </c>
      <c r="DG23" s="101">
        <f t="shared" si="41"/>
        <v>816848980</v>
      </c>
      <c r="DH23" s="101">
        <f t="shared" si="42"/>
        <v>706168370</v>
      </c>
      <c r="DI23" s="101">
        <f t="shared" si="43"/>
        <v>42268237</v>
      </c>
      <c r="DJ23" s="101">
        <f t="shared" si="44"/>
        <v>66189882</v>
      </c>
      <c r="DK23" s="101">
        <f t="shared" si="45"/>
        <v>2222491</v>
      </c>
      <c r="DL23" s="101">
        <v>600</v>
      </c>
      <c r="DM23" s="101">
        <v>368</v>
      </c>
      <c r="DN23" s="101">
        <v>968</v>
      </c>
      <c r="DO23" s="101">
        <v>60</v>
      </c>
      <c r="DP23" s="101">
        <v>59</v>
      </c>
      <c r="DR23" s="16">
        <f>'７割'!DR23+'８割 '!DR23+'９割'!DR23</f>
        <v>7</v>
      </c>
      <c r="DS23" s="16">
        <f>'７割'!DS23+'８割 '!DS23+'９割'!DS23</f>
        <v>17911</v>
      </c>
      <c r="DT23" s="16">
        <f>'７割'!DT23+'８割 '!DT23+'９割'!DT23</f>
        <v>0</v>
      </c>
      <c r="DU23" s="16">
        <f>'７割'!DU23+'８割 '!DU23+'９割'!DU23</f>
        <v>0</v>
      </c>
      <c r="DV23" s="16">
        <f>'７割'!DV23+'８割 '!DV23+'９割'!DV23</f>
        <v>0</v>
      </c>
      <c r="DW23" s="16">
        <f>'７割'!DW23+'８割 '!DW23+'９割'!DW23</f>
        <v>0</v>
      </c>
      <c r="DX23" s="16">
        <f>'７割'!DX23+'８割 '!DX23+'９割'!DX23</f>
        <v>13</v>
      </c>
      <c r="DY23" s="16">
        <f>'７割'!DY23+'８割 '!DY23+'９割'!DY23</f>
        <v>366911</v>
      </c>
      <c r="DZ23" s="16">
        <f>'７割'!DZ23+'８割 '!DZ23+'９割'!DZ23</f>
        <v>3</v>
      </c>
      <c r="EA23" s="16">
        <f>'７割'!EA23+'８割 '!EA23+'９割'!EA23</f>
        <v>26824</v>
      </c>
      <c r="EB23" s="16">
        <f>'７割'!EB23+'８割 '!EB23+'９割'!EB23</f>
        <v>0</v>
      </c>
      <c r="EC23" s="16">
        <f>'７割'!EC23+'８割 '!EC23+'９割'!EC23</f>
        <v>0</v>
      </c>
      <c r="ED23" s="16">
        <f>'７割'!ED23+'８割 '!ED23+'９割'!ED23</f>
        <v>0</v>
      </c>
      <c r="EE23" s="16">
        <f>'７割'!EE23+'８割 '!EE23+'９割'!EE23</f>
        <v>0</v>
      </c>
      <c r="EF23" s="16">
        <f>'７割'!EF23+'８割 '!EF23+'９割'!EF23</f>
        <v>0</v>
      </c>
      <c r="EG23" s="16">
        <f>'７割'!EG23+'８割 '!EG23+'９割'!EG23</f>
        <v>0</v>
      </c>
      <c r="EH23" s="16">
        <f>IF(SUM(DR23,DT23,DV23,DX23,DZ23,EB23,ED23,EF23)='７割'!EH23+'８割 '!EH23+'９割'!EH23,SUM(DR23,DT23,DV23,DX23,DZ23,EB23,ED23,EF23),"数値エラー")</f>
        <v>23</v>
      </c>
      <c r="EI23" s="16">
        <f>IF(SUM(DS23,DU23,DW23,DY23,EA23,EC23,EE23,EG23)='７割'!EI23++'８割 '!EI23+'９割'!EI23,SUM(DS23,DU23,DW23,DY23,EA23,EC23,EE23,EG23),"数値エラー")</f>
        <v>411646</v>
      </c>
      <c r="EK23" s="7">
        <f t="shared" si="52"/>
        <v>16125</v>
      </c>
      <c r="EL23" s="7">
        <f t="shared" si="53"/>
        <v>817240723</v>
      </c>
      <c r="EN23" s="69">
        <f>ROUND(EL23/INDEX(被保険者数!O:O,MATCH(A23,被保険者数!A:A,0),1),0)</f>
        <v>1107372</v>
      </c>
      <c r="EO23" s="1">
        <f t="shared" si="46"/>
        <v>7</v>
      </c>
      <c r="EP23" s="69">
        <f t="shared" si="47"/>
        <v>510976130</v>
      </c>
      <c r="EQ23" s="69">
        <f t="shared" si="48"/>
        <v>160983910</v>
      </c>
      <c r="ER23" s="69">
        <f t="shared" si="49"/>
        <v>145280683</v>
      </c>
      <c r="ES23" s="69">
        <f>ROUND(EP23/INDEX(被保険者数!O:O,MATCH(A23,被保険者数!A:A,0),1),0)</f>
        <v>692380</v>
      </c>
      <c r="ET23" s="69">
        <f t="shared" si="54"/>
        <v>6</v>
      </c>
      <c r="EU23" s="69">
        <f>ROUND(EQ23/INDEX(被保険者数!O:O,MATCH(A23,被保険者数!A:A,0),1),0)</f>
        <v>218135</v>
      </c>
      <c r="EV23" s="1">
        <f t="shared" si="55"/>
        <v>33</v>
      </c>
    </row>
    <row r="24" spans="1:152" s="1" customFormat="1" ht="15.95" customHeight="1" x14ac:dyDescent="0.15">
      <c r="A24" s="2" t="s">
        <v>61</v>
      </c>
      <c r="B24" s="6">
        <v>3300</v>
      </c>
      <c r="C24" s="213">
        <v>2106241440</v>
      </c>
      <c r="D24" s="213">
        <v>1819356188</v>
      </c>
      <c r="E24" s="213">
        <v>165344871</v>
      </c>
      <c r="F24" s="213">
        <v>116781839</v>
      </c>
      <c r="G24" s="213">
        <v>4758542</v>
      </c>
      <c r="H24" s="213">
        <v>56344</v>
      </c>
      <c r="I24" s="213">
        <v>1027915320</v>
      </c>
      <c r="J24" s="213">
        <v>880871837</v>
      </c>
      <c r="K24" s="213">
        <v>37235997</v>
      </c>
      <c r="L24" s="213">
        <v>106479857</v>
      </c>
      <c r="M24" s="213">
        <v>3327629</v>
      </c>
      <c r="N24" s="213">
        <f t="shared" si="0"/>
        <v>59644</v>
      </c>
      <c r="O24" s="213">
        <f t="shared" si="1"/>
        <v>3134156760</v>
      </c>
      <c r="P24" s="213">
        <f t="shared" si="2"/>
        <v>2700228025</v>
      </c>
      <c r="Q24" s="213">
        <f t="shared" si="3"/>
        <v>202580868</v>
      </c>
      <c r="R24" s="213">
        <f t="shared" si="4"/>
        <v>223261696</v>
      </c>
      <c r="S24" s="213">
        <f t="shared" si="5"/>
        <v>8086171</v>
      </c>
      <c r="T24" s="212">
        <v>5</v>
      </c>
      <c r="U24" s="213">
        <v>2508590</v>
      </c>
      <c r="V24" s="213">
        <v>2169587</v>
      </c>
      <c r="W24" s="213">
        <v>101166</v>
      </c>
      <c r="X24" s="213">
        <v>237837</v>
      </c>
      <c r="Y24" s="213">
        <v>0</v>
      </c>
      <c r="Z24" s="213">
        <v>8765</v>
      </c>
      <c r="AA24" s="213">
        <v>116648010</v>
      </c>
      <c r="AB24" s="213">
        <v>99990973</v>
      </c>
      <c r="AC24" s="213">
        <v>306016</v>
      </c>
      <c r="AD24" s="213">
        <v>16351021</v>
      </c>
      <c r="AE24" s="213">
        <v>0</v>
      </c>
      <c r="AF24" s="213">
        <f t="shared" si="6"/>
        <v>8770</v>
      </c>
      <c r="AG24" s="213">
        <f t="shared" si="7"/>
        <v>119156600</v>
      </c>
      <c r="AH24" s="213">
        <f t="shared" si="8"/>
        <v>102160560</v>
      </c>
      <c r="AI24" s="213">
        <f t="shared" si="9"/>
        <v>407182</v>
      </c>
      <c r="AJ24" s="213">
        <f t="shared" si="10"/>
        <v>16588858</v>
      </c>
      <c r="AK24" s="213">
        <f t="shared" si="11"/>
        <v>0</v>
      </c>
      <c r="AL24" s="212">
        <f t="shared" si="12"/>
        <v>68414</v>
      </c>
      <c r="AM24" s="213">
        <f t="shared" si="13"/>
        <v>3253313360</v>
      </c>
      <c r="AN24" s="213">
        <f t="shared" si="14"/>
        <v>2802388585</v>
      </c>
      <c r="AO24" s="213">
        <f t="shared" si="15"/>
        <v>202988050</v>
      </c>
      <c r="AP24" s="213">
        <f t="shared" si="16"/>
        <v>239850554</v>
      </c>
      <c r="AQ24" s="213">
        <f t="shared" si="17"/>
        <v>8086171</v>
      </c>
      <c r="AR24" s="213">
        <v>43317</v>
      </c>
      <c r="AS24" s="213">
        <v>532343380</v>
      </c>
      <c r="AT24" s="213">
        <v>457310056</v>
      </c>
      <c r="AU24" s="213">
        <v>6787155</v>
      </c>
      <c r="AV24" s="213">
        <v>64997243</v>
      </c>
      <c r="AW24" s="213">
        <v>3248926</v>
      </c>
      <c r="AX24" s="213">
        <f t="shared" si="18"/>
        <v>111731</v>
      </c>
      <c r="AY24" s="213">
        <f t="shared" si="19"/>
        <v>3785656740</v>
      </c>
      <c r="AZ24" s="213">
        <f t="shared" si="20"/>
        <v>3259698641</v>
      </c>
      <c r="BA24" s="213">
        <f t="shared" si="21"/>
        <v>209775205</v>
      </c>
      <c r="BB24" s="213">
        <f t="shared" si="22"/>
        <v>304847797</v>
      </c>
      <c r="BC24" s="213">
        <f t="shared" si="23"/>
        <v>11335097</v>
      </c>
      <c r="BD24" s="212">
        <v>3178</v>
      </c>
      <c r="BE24" s="213">
        <v>107556875</v>
      </c>
      <c r="BF24" s="213">
        <v>53844995</v>
      </c>
      <c r="BG24" s="213">
        <v>0</v>
      </c>
      <c r="BH24" s="213">
        <v>53698190</v>
      </c>
      <c r="BI24" s="213">
        <v>13690</v>
      </c>
      <c r="BJ24" s="213">
        <v>5</v>
      </c>
      <c r="BK24" s="213">
        <v>78034</v>
      </c>
      <c r="BL24" s="213">
        <v>25084</v>
      </c>
      <c r="BM24" s="213">
        <v>0</v>
      </c>
      <c r="BN24" s="213">
        <v>52950</v>
      </c>
      <c r="BO24" s="213">
        <v>0</v>
      </c>
      <c r="BP24" s="213">
        <f t="shared" si="24"/>
        <v>3183</v>
      </c>
      <c r="BQ24" s="213">
        <f t="shared" si="25"/>
        <v>107634909</v>
      </c>
      <c r="BR24" s="213">
        <f t="shared" si="26"/>
        <v>53870079</v>
      </c>
      <c r="BS24" s="213">
        <f t="shared" si="27"/>
        <v>0</v>
      </c>
      <c r="BT24" s="213">
        <f t="shared" si="28"/>
        <v>53751140</v>
      </c>
      <c r="BU24" s="213">
        <f t="shared" si="29"/>
        <v>13690</v>
      </c>
      <c r="BV24" s="212">
        <v>512</v>
      </c>
      <c r="BW24" s="213">
        <v>48721195</v>
      </c>
      <c r="BX24" s="213">
        <v>42214628.5</v>
      </c>
      <c r="BY24" s="213">
        <v>1350553</v>
      </c>
      <c r="BZ24" s="213">
        <v>4404948.5</v>
      </c>
      <c r="CA24" s="213">
        <v>751065</v>
      </c>
      <c r="CB24" s="213">
        <f t="shared" si="30"/>
        <v>112243</v>
      </c>
      <c r="CC24" s="213">
        <f t="shared" si="31"/>
        <v>3942012844</v>
      </c>
      <c r="CD24" s="213">
        <f t="shared" si="32"/>
        <v>3355783348.5</v>
      </c>
      <c r="CE24" s="213">
        <f t="shared" si="33"/>
        <v>211125758</v>
      </c>
      <c r="CF24" s="213">
        <f t="shared" si="34"/>
        <v>363003885.5</v>
      </c>
      <c r="CG24" s="213">
        <f t="shared" si="35"/>
        <v>12099852</v>
      </c>
      <c r="CH24" s="100">
        <v>658</v>
      </c>
      <c r="CI24" s="101">
        <v>4930373</v>
      </c>
      <c r="CJ24" s="101">
        <v>4170524</v>
      </c>
      <c r="CK24" s="101">
        <v>0</v>
      </c>
      <c r="CL24" s="101">
        <v>759849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50"/>
        <v>658</v>
      </c>
      <c r="DA24" s="101">
        <f t="shared" si="36"/>
        <v>4930373</v>
      </c>
      <c r="DB24" s="101">
        <f t="shared" si="37"/>
        <v>4170524</v>
      </c>
      <c r="DC24" s="101">
        <f t="shared" si="38"/>
        <v>0</v>
      </c>
      <c r="DD24" s="101">
        <f t="shared" si="39"/>
        <v>759849</v>
      </c>
      <c r="DE24" s="101">
        <f t="shared" si="40"/>
        <v>0</v>
      </c>
      <c r="DF24" s="101">
        <f t="shared" si="51"/>
        <v>112901</v>
      </c>
      <c r="DG24" s="101">
        <f t="shared" si="41"/>
        <v>3946943217</v>
      </c>
      <c r="DH24" s="101">
        <f t="shared" si="42"/>
        <v>3359953872.5</v>
      </c>
      <c r="DI24" s="101">
        <f t="shared" si="43"/>
        <v>211125758</v>
      </c>
      <c r="DJ24" s="101">
        <f t="shared" si="44"/>
        <v>363763734.5</v>
      </c>
      <c r="DK24" s="101">
        <f t="shared" si="45"/>
        <v>12099852</v>
      </c>
      <c r="DL24" s="101">
        <v>2265</v>
      </c>
      <c r="DM24" s="101">
        <v>2956</v>
      </c>
      <c r="DN24" s="101">
        <v>5221</v>
      </c>
      <c r="DO24" s="101">
        <v>796</v>
      </c>
      <c r="DP24" s="101">
        <v>153</v>
      </c>
      <c r="DR24" s="16">
        <f>'７割'!DR24+'８割 '!DR24+'９割'!DR24</f>
        <v>658</v>
      </c>
      <c r="DS24" s="16">
        <f>'７割'!DS24+'８割 '!DS24+'９割'!DS24</f>
        <v>4170524</v>
      </c>
      <c r="DT24" s="16">
        <f>'７割'!DT24+'８割 '!DT24+'９割'!DT24</f>
        <v>76</v>
      </c>
      <c r="DU24" s="16">
        <f>'７割'!DU24+'８割 '!DU24+'９割'!DU24</f>
        <v>1309795</v>
      </c>
      <c r="DV24" s="16">
        <f>'７割'!DV24+'８割 '!DV24+'９割'!DV24</f>
        <v>270</v>
      </c>
      <c r="DW24" s="16">
        <f>'７割'!DW24+'８割 '!DW24+'９割'!DW24</f>
        <v>6354414</v>
      </c>
      <c r="DX24" s="16">
        <f>'７割'!DX24+'８割 '!DX24+'９割'!DX24</f>
        <v>112</v>
      </c>
      <c r="DY24" s="16">
        <f>'７割'!DY24+'８割 '!DY24+'９割'!DY24</f>
        <v>4956089</v>
      </c>
      <c r="DZ24" s="16">
        <f>'７割'!DZ24+'８割 '!DZ24+'９割'!DZ24</f>
        <v>1</v>
      </c>
      <c r="EA24" s="16">
        <f>'７割'!EA24+'８割 '!EA24+'９割'!EA24</f>
        <v>34475</v>
      </c>
      <c r="EB24" s="16">
        <f>'７割'!EB24+'８割 '!EB24+'９割'!EB24</f>
        <v>0</v>
      </c>
      <c r="EC24" s="16">
        <f>'７割'!EC24+'８割 '!EC24+'９割'!EC24</f>
        <v>0</v>
      </c>
      <c r="ED24" s="16">
        <f>'７割'!ED24+'８割 '!ED24+'９割'!ED24</f>
        <v>0</v>
      </c>
      <c r="EE24" s="16">
        <f>'７割'!EE24+'８割 '!EE24+'９割'!EE24</f>
        <v>0</v>
      </c>
      <c r="EF24" s="16">
        <f>'７割'!EF24+'８割 '!EF24+'９割'!EF24</f>
        <v>0</v>
      </c>
      <c r="EG24" s="16">
        <f>'７割'!EG24+'８割 '!EG24+'９割'!EG24</f>
        <v>0</v>
      </c>
      <c r="EH24" s="16">
        <f>IF(SUM(DR24,DT24,DV24,DX24,DZ24,EB24,ED24,EF24)='７割'!EH24+'８割 '!EH24+'９割'!EH24,SUM(DR24,DT24,DV24,DX24,DZ24,EB24,ED24,EF24),"数値エラー")</f>
        <v>1117</v>
      </c>
      <c r="EI24" s="16">
        <f>IF(SUM(DS24,DU24,DW24,DY24,EA24,EC24,EE24,EG24)='７割'!EI24++'８割 '!EI24+'９割'!EI24,SUM(DS24,DU24,DW24,DY24,EA24,EC24,EE24,EG24),"数値エラー")</f>
        <v>16825297</v>
      </c>
      <c r="EK24" s="7">
        <f t="shared" si="52"/>
        <v>113360</v>
      </c>
      <c r="EL24" s="7">
        <f t="shared" si="53"/>
        <v>3958838141</v>
      </c>
      <c r="EN24" s="69">
        <f>ROUND(EL24/INDEX(被保険者数!O:O,MATCH(A24,被保険者数!A:A,0),1),0)</f>
        <v>890027</v>
      </c>
      <c r="EO24" s="1">
        <f t="shared" si="46"/>
        <v>37</v>
      </c>
      <c r="EP24" s="69">
        <f t="shared" si="47"/>
        <v>2108750030</v>
      </c>
      <c r="EQ24" s="69">
        <f t="shared" si="48"/>
        <v>1144563330</v>
      </c>
      <c r="ER24" s="69">
        <f t="shared" si="49"/>
        <v>705524781</v>
      </c>
      <c r="ES24" s="69">
        <f>ROUND(EP24/INDEX(被保険者数!O:O,MATCH(A24,被保険者数!A:A,0),1),0)</f>
        <v>474089</v>
      </c>
      <c r="ET24" s="69">
        <f t="shared" si="54"/>
        <v>39</v>
      </c>
      <c r="EU24" s="69">
        <f>ROUND(EQ24/INDEX(被保険者数!O:O,MATCH(A24,被保険者数!A:A,0),1),0)</f>
        <v>257321</v>
      </c>
      <c r="EV24" s="1">
        <f t="shared" si="55"/>
        <v>23</v>
      </c>
    </row>
    <row r="25" spans="1:152" s="1" customFormat="1" ht="15.95" customHeight="1" x14ac:dyDescent="0.15">
      <c r="A25" s="2" t="s">
        <v>45</v>
      </c>
      <c r="B25" s="6">
        <v>1355</v>
      </c>
      <c r="C25" s="213">
        <v>806263320</v>
      </c>
      <c r="D25" s="213">
        <v>680619173</v>
      </c>
      <c r="E25" s="213">
        <v>61261187</v>
      </c>
      <c r="F25" s="213">
        <v>60338236</v>
      </c>
      <c r="G25" s="213">
        <v>4044724</v>
      </c>
      <c r="H25" s="213">
        <v>18670</v>
      </c>
      <c r="I25" s="213">
        <v>342975860</v>
      </c>
      <c r="J25" s="213">
        <v>289071111</v>
      </c>
      <c r="K25" s="213">
        <v>11975928</v>
      </c>
      <c r="L25" s="213">
        <v>40099354</v>
      </c>
      <c r="M25" s="213">
        <v>1829467</v>
      </c>
      <c r="N25" s="213">
        <f t="shared" si="0"/>
        <v>20025</v>
      </c>
      <c r="O25" s="213">
        <f t="shared" si="1"/>
        <v>1149239180</v>
      </c>
      <c r="P25" s="213">
        <f t="shared" si="2"/>
        <v>969690284</v>
      </c>
      <c r="Q25" s="213">
        <f t="shared" si="3"/>
        <v>73237115</v>
      </c>
      <c r="R25" s="213">
        <f t="shared" si="4"/>
        <v>100437590</v>
      </c>
      <c r="S25" s="213">
        <f t="shared" si="5"/>
        <v>5874191</v>
      </c>
      <c r="T25" s="212">
        <v>4</v>
      </c>
      <c r="U25" s="213">
        <v>703430</v>
      </c>
      <c r="V25" s="213">
        <v>591510</v>
      </c>
      <c r="W25" s="213">
        <v>0</v>
      </c>
      <c r="X25" s="213">
        <v>111920</v>
      </c>
      <c r="Y25" s="213">
        <v>0</v>
      </c>
      <c r="Z25" s="213">
        <v>2730</v>
      </c>
      <c r="AA25" s="213">
        <v>35140730</v>
      </c>
      <c r="AB25" s="213">
        <v>29531075</v>
      </c>
      <c r="AC25" s="213">
        <v>105366</v>
      </c>
      <c r="AD25" s="213">
        <v>5504289</v>
      </c>
      <c r="AE25" s="213">
        <v>0</v>
      </c>
      <c r="AF25" s="213">
        <f t="shared" si="6"/>
        <v>2734</v>
      </c>
      <c r="AG25" s="213">
        <f t="shared" si="7"/>
        <v>35844160</v>
      </c>
      <c r="AH25" s="213">
        <f t="shared" si="8"/>
        <v>30122585</v>
      </c>
      <c r="AI25" s="213">
        <f t="shared" si="9"/>
        <v>105366</v>
      </c>
      <c r="AJ25" s="213">
        <f t="shared" si="10"/>
        <v>5616209</v>
      </c>
      <c r="AK25" s="213">
        <f t="shared" si="11"/>
        <v>0</v>
      </c>
      <c r="AL25" s="212">
        <f t="shared" si="12"/>
        <v>22759</v>
      </c>
      <c r="AM25" s="213">
        <f t="shared" si="13"/>
        <v>1185083340</v>
      </c>
      <c r="AN25" s="213">
        <f t="shared" si="14"/>
        <v>999812869</v>
      </c>
      <c r="AO25" s="213">
        <f t="shared" si="15"/>
        <v>73342481</v>
      </c>
      <c r="AP25" s="213">
        <f t="shared" si="16"/>
        <v>106053799</v>
      </c>
      <c r="AQ25" s="213">
        <f t="shared" si="17"/>
        <v>5874191</v>
      </c>
      <c r="AR25" s="213">
        <v>14903</v>
      </c>
      <c r="AS25" s="213">
        <v>187591980</v>
      </c>
      <c r="AT25" s="213">
        <v>158016373</v>
      </c>
      <c r="AU25" s="213">
        <v>699450</v>
      </c>
      <c r="AV25" s="213">
        <v>27722560</v>
      </c>
      <c r="AW25" s="213">
        <v>1153597</v>
      </c>
      <c r="AX25" s="213">
        <f t="shared" si="18"/>
        <v>37662</v>
      </c>
      <c r="AY25" s="213">
        <f t="shared" si="19"/>
        <v>1372675320</v>
      </c>
      <c r="AZ25" s="213">
        <f t="shared" si="20"/>
        <v>1157829242</v>
      </c>
      <c r="BA25" s="213">
        <f t="shared" si="21"/>
        <v>74041931</v>
      </c>
      <c r="BB25" s="213">
        <f t="shared" si="22"/>
        <v>133776359</v>
      </c>
      <c r="BC25" s="213">
        <f t="shared" si="23"/>
        <v>7027788</v>
      </c>
      <c r="BD25" s="212">
        <v>1301</v>
      </c>
      <c r="BE25" s="213">
        <v>41163004</v>
      </c>
      <c r="BF25" s="213">
        <v>19989494</v>
      </c>
      <c r="BG25" s="213">
        <v>0</v>
      </c>
      <c r="BH25" s="213">
        <v>21164760</v>
      </c>
      <c r="BI25" s="213">
        <v>8750</v>
      </c>
      <c r="BJ25" s="213">
        <v>4</v>
      </c>
      <c r="BK25" s="213">
        <v>18790</v>
      </c>
      <c r="BL25" s="213">
        <v>5640</v>
      </c>
      <c r="BM25" s="213">
        <v>0</v>
      </c>
      <c r="BN25" s="213">
        <v>13150</v>
      </c>
      <c r="BO25" s="213">
        <v>0</v>
      </c>
      <c r="BP25" s="213">
        <f t="shared" si="24"/>
        <v>1305</v>
      </c>
      <c r="BQ25" s="213">
        <f t="shared" si="25"/>
        <v>41181794</v>
      </c>
      <c r="BR25" s="213">
        <f t="shared" si="26"/>
        <v>19995134</v>
      </c>
      <c r="BS25" s="213">
        <f t="shared" si="27"/>
        <v>0</v>
      </c>
      <c r="BT25" s="213">
        <f t="shared" si="28"/>
        <v>21177910</v>
      </c>
      <c r="BU25" s="213">
        <f t="shared" si="29"/>
        <v>8750</v>
      </c>
      <c r="BV25" s="212">
        <v>157</v>
      </c>
      <c r="BW25" s="213">
        <v>16625100</v>
      </c>
      <c r="BX25" s="213">
        <v>14290147</v>
      </c>
      <c r="BY25" s="213">
        <v>272753</v>
      </c>
      <c r="BZ25" s="213">
        <v>976088</v>
      </c>
      <c r="CA25" s="213">
        <v>1086112</v>
      </c>
      <c r="CB25" s="213">
        <f t="shared" si="30"/>
        <v>37819</v>
      </c>
      <c r="CC25" s="213">
        <f t="shared" si="31"/>
        <v>1430482214</v>
      </c>
      <c r="CD25" s="213">
        <f t="shared" si="32"/>
        <v>1192114523</v>
      </c>
      <c r="CE25" s="213">
        <f t="shared" si="33"/>
        <v>74314684</v>
      </c>
      <c r="CF25" s="213">
        <f t="shared" si="34"/>
        <v>155930357</v>
      </c>
      <c r="CG25" s="213">
        <f t="shared" si="35"/>
        <v>8122650</v>
      </c>
      <c r="CH25" s="100">
        <v>305</v>
      </c>
      <c r="CI25" s="101">
        <v>2259561</v>
      </c>
      <c r="CJ25" s="101">
        <v>1876231</v>
      </c>
      <c r="CK25" s="101">
        <v>0</v>
      </c>
      <c r="CL25" s="101">
        <v>383330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50"/>
        <v>305</v>
      </c>
      <c r="DA25" s="101">
        <f t="shared" si="36"/>
        <v>2259561</v>
      </c>
      <c r="DB25" s="101">
        <f t="shared" si="37"/>
        <v>1876231</v>
      </c>
      <c r="DC25" s="101">
        <f t="shared" si="38"/>
        <v>0</v>
      </c>
      <c r="DD25" s="101">
        <f t="shared" si="39"/>
        <v>383330</v>
      </c>
      <c r="DE25" s="101">
        <f t="shared" si="40"/>
        <v>0</v>
      </c>
      <c r="DF25" s="101">
        <f t="shared" si="51"/>
        <v>38124</v>
      </c>
      <c r="DG25" s="101">
        <f t="shared" si="41"/>
        <v>1432741775</v>
      </c>
      <c r="DH25" s="101">
        <f t="shared" si="42"/>
        <v>1193990754</v>
      </c>
      <c r="DI25" s="101">
        <f t="shared" si="43"/>
        <v>74314684</v>
      </c>
      <c r="DJ25" s="101">
        <f t="shared" si="44"/>
        <v>156313687</v>
      </c>
      <c r="DK25" s="101">
        <f t="shared" si="45"/>
        <v>8122650</v>
      </c>
      <c r="DL25" s="101">
        <v>858</v>
      </c>
      <c r="DM25" s="101">
        <v>780</v>
      </c>
      <c r="DN25" s="101">
        <v>1638</v>
      </c>
      <c r="DO25" s="101">
        <v>213</v>
      </c>
      <c r="DP25" s="101">
        <v>50</v>
      </c>
      <c r="DR25" s="16">
        <f>'７割'!DR25+'８割 '!DR25+'９割'!DR25</f>
        <v>305</v>
      </c>
      <c r="DS25" s="16">
        <f>'７割'!DS25+'８割 '!DS25+'９割'!DS25</f>
        <v>1876231</v>
      </c>
      <c r="DT25" s="16">
        <f>'７割'!DT25+'８割 '!DT25+'９割'!DT25</f>
        <v>18</v>
      </c>
      <c r="DU25" s="16">
        <f>'７割'!DU25+'８割 '!DU25+'９割'!DU25</f>
        <v>368622</v>
      </c>
      <c r="DV25" s="16">
        <f>'７割'!DV25+'８割 '!DV25+'９割'!DV25</f>
        <v>76</v>
      </c>
      <c r="DW25" s="16">
        <f>'７割'!DW25+'８割 '!DW25+'９割'!DW25</f>
        <v>2416625</v>
      </c>
      <c r="DX25" s="16">
        <f>'７割'!DX25+'８割 '!DX25+'９割'!DX25</f>
        <v>47</v>
      </c>
      <c r="DY25" s="16">
        <f>'７割'!DY25+'８割 '!DY25+'９割'!DY25</f>
        <v>1469749</v>
      </c>
      <c r="DZ25" s="16">
        <f>'７割'!DZ25+'８割 '!DZ25+'９割'!DZ25</f>
        <v>2</v>
      </c>
      <c r="EA25" s="16">
        <f>'７割'!EA25+'８割 '!EA25+'９割'!EA25</f>
        <v>9558</v>
      </c>
      <c r="EB25" s="16">
        <f>'７割'!EB25+'８割 '!EB25+'９割'!EB25</f>
        <v>0</v>
      </c>
      <c r="EC25" s="16">
        <f>'７割'!EC25+'８割 '!EC25+'９割'!EC25</f>
        <v>0</v>
      </c>
      <c r="ED25" s="16">
        <f>'７割'!ED25+'８割 '!ED25+'９割'!ED25</f>
        <v>0</v>
      </c>
      <c r="EE25" s="16">
        <f>'７割'!EE25+'８割 '!EE25+'９割'!EE25</f>
        <v>0</v>
      </c>
      <c r="EF25" s="16">
        <f>'７割'!EF25+'８割 '!EF25+'９割'!EF25</f>
        <v>0</v>
      </c>
      <c r="EG25" s="16">
        <f>'７割'!EG25+'８割 '!EG25+'９割'!EG25</f>
        <v>0</v>
      </c>
      <c r="EH25" s="16">
        <f>IF(SUM(DR25,DT25,DV25,DX25,DZ25,EB25,ED25,EF25)='７割'!EH25+'８割 '!EH25+'９割'!EH25,SUM(DR25,DT25,DV25,DX25,DZ25,EB25,ED25,EF25),"数値エラー")</f>
        <v>448</v>
      </c>
      <c r="EI25" s="16">
        <f>IF(SUM(DS25,DU25,DW25,DY25,EA25,EC25,EE25,EG25)='７割'!EI25++'８割 '!EI25+'９割'!EI25,SUM(DS25,DU25,DW25,DY25,EA25,EC25,EE25,EG25),"数値エラー")</f>
        <v>6140785</v>
      </c>
      <c r="EK25" s="7">
        <f t="shared" si="52"/>
        <v>38267</v>
      </c>
      <c r="EL25" s="7">
        <f t="shared" si="53"/>
        <v>1436622999</v>
      </c>
      <c r="EN25" s="69">
        <f>ROUND(EL25/INDEX(被保険者数!O:O,MATCH(A25,被保険者数!A:A,0),1),0)</f>
        <v>915630</v>
      </c>
      <c r="EO25" s="1">
        <f t="shared" si="46"/>
        <v>36</v>
      </c>
      <c r="EP25" s="69">
        <f t="shared" si="47"/>
        <v>806966750</v>
      </c>
      <c r="EQ25" s="69">
        <f t="shared" si="48"/>
        <v>378116590</v>
      </c>
      <c r="ER25" s="69">
        <f t="shared" si="49"/>
        <v>251539659</v>
      </c>
      <c r="ES25" s="69">
        <f>ROUND(EP25/INDEX(被保険者数!O:O,MATCH(A25,被保険者数!A:A,0),1),0)</f>
        <v>514319</v>
      </c>
      <c r="ET25" s="69">
        <f t="shared" si="54"/>
        <v>36</v>
      </c>
      <c r="EU25" s="69">
        <f>ROUND(EQ25/INDEX(被保険者数!O:O,MATCH(A25,被保険者数!A:A,0),1),0)</f>
        <v>240992</v>
      </c>
      <c r="EV25" s="1">
        <f t="shared" si="55"/>
        <v>27</v>
      </c>
    </row>
    <row r="26" spans="1:152" s="1" customFormat="1" ht="15.95" customHeight="1" x14ac:dyDescent="0.15">
      <c r="A26" s="2" t="s">
        <v>46</v>
      </c>
      <c r="B26" s="6">
        <v>2756</v>
      </c>
      <c r="C26" s="213">
        <v>1809264270</v>
      </c>
      <c r="D26" s="213">
        <v>1544252463</v>
      </c>
      <c r="E26" s="213">
        <v>147081462</v>
      </c>
      <c r="F26" s="213">
        <v>114519224</v>
      </c>
      <c r="G26" s="213">
        <v>3411121</v>
      </c>
      <c r="H26" s="213">
        <v>37153</v>
      </c>
      <c r="I26" s="213">
        <v>697703530</v>
      </c>
      <c r="J26" s="213">
        <v>588043156</v>
      </c>
      <c r="K26" s="213">
        <v>23567598</v>
      </c>
      <c r="L26" s="213">
        <v>82458300</v>
      </c>
      <c r="M26" s="213">
        <v>3634476</v>
      </c>
      <c r="N26" s="213">
        <f t="shared" si="0"/>
        <v>39909</v>
      </c>
      <c r="O26" s="213">
        <f t="shared" si="1"/>
        <v>2506967800</v>
      </c>
      <c r="P26" s="213">
        <f t="shared" si="2"/>
        <v>2132295619</v>
      </c>
      <c r="Q26" s="213">
        <f t="shared" si="3"/>
        <v>170649060</v>
      </c>
      <c r="R26" s="213">
        <f t="shared" si="4"/>
        <v>196977524</v>
      </c>
      <c r="S26" s="213">
        <f t="shared" si="5"/>
        <v>7045597</v>
      </c>
      <c r="T26" s="212">
        <v>8</v>
      </c>
      <c r="U26" s="213">
        <v>6733480</v>
      </c>
      <c r="V26" s="213">
        <v>6008748</v>
      </c>
      <c r="W26" s="213">
        <v>388132</v>
      </c>
      <c r="X26" s="213">
        <v>336600</v>
      </c>
      <c r="Y26" s="213">
        <v>0</v>
      </c>
      <c r="Z26" s="213">
        <v>5360</v>
      </c>
      <c r="AA26" s="213">
        <v>71583900</v>
      </c>
      <c r="AB26" s="213">
        <v>59700581</v>
      </c>
      <c r="AC26" s="213">
        <v>237628</v>
      </c>
      <c r="AD26" s="213">
        <v>11644939</v>
      </c>
      <c r="AE26" s="213">
        <v>752</v>
      </c>
      <c r="AF26" s="213">
        <f t="shared" si="6"/>
        <v>5368</v>
      </c>
      <c r="AG26" s="213">
        <f t="shared" si="7"/>
        <v>78317380</v>
      </c>
      <c r="AH26" s="213">
        <f t="shared" si="8"/>
        <v>65709329</v>
      </c>
      <c r="AI26" s="213">
        <f t="shared" si="9"/>
        <v>625760</v>
      </c>
      <c r="AJ26" s="213">
        <f t="shared" si="10"/>
        <v>11981539</v>
      </c>
      <c r="AK26" s="213">
        <f t="shared" si="11"/>
        <v>752</v>
      </c>
      <c r="AL26" s="212">
        <f t="shared" si="12"/>
        <v>45277</v>
      </c>
      <c r="AM26" s="213">
        <f t="shared" si="13"/>
        <v>2585285180</v>
      </c>
      <c r="AN26" s="213">
        <f t="shared" si="14"/>
        <v>2198004948</v>
      </c>
      <c r="AO26" s="213">
        <f t="shared" si="15"/>
        <v>171274820</v>
      </c>
      <c r="AP26" s="213">
        <f t="shared" si="16"/>
        <v>208959063</v>
      </c>
      <c r="AQ26" s="213">
        <f t="shared" si="17"/>
        <v>7046349</v>
      </c>
      <c r="AR26" s="213">
        <v>25643</v>
      </c>
      <c r="AS26" s="213">
        <v>344988080</v>
      </c>
      <c r="AT26" s="213">
        <v>289611143</v>
      </c>
      <c r="AU26" s="213">
        <v>5097255</v>
      </c>
      <c r="AV26" s="213">
        <v>47704346</v>
      </c>
      <c r="AW26" s="213">
        <v>2575336</v>
      </c>
      <c r="AX26" s="213">
        <f t="shared" si="18"/>
        <v>70920</v>
      </c>
      <c r="AY26" s="213">
        <f t="shared" si="19"/>
        <v>2930273260</v>
      </c>
      <c r="AZ26" s="213">
        <f t="shared" si="20"/>
        <v>2487616091</v>
      </c>
      <c r="BA26" s="213">
        <f t="shared" si="21"/>
        <v>176372075</v>
      </c>
      <c r="BB26" s="213">
        <f t="shared" si="22"/>
        <v>256663409</v>
      </c>
      <c r="BC26" s="213">
        <f t="shared" si="23"/>
        <v>9621685</v>
      </c>
      <c r="BD26" s="212">
        <v>2670</v>
      </c>
      <c r="BE26" s="213">
        <v>88968578</v>
      </c>
      <c r="BF26" s="213">
        <v>39113838</v>
      </c>
      <c r="BG26" s="213">
        <v>0</v>
      </c>
      <c r="BH26" s="213">
        <v>49854740</v>
      </c>
      <c r="BI26" s="213">
        <v>0</v>
      </c>
      <c r="BJ26" s="213">
        <v>7</v>
      </c>
      <c r="BK26" s="213">
        <v>142694</v>
      </c>
      <c r="BL26" s="213">
        <v>41814</v>
      </c>
      <c r="BM26" s="213">
        <v>0</v>
      </c>
      <c r="BN26" s="213">
        <v>100880</v>
      </c>
      <c r="BO26" s="213">
        <v>0</v>
      </c>
      <c r="BP26" s="213">
        <f t="shared" si="24"/>
        <v>2677</v>
      </c>
      <c r="BQ26" s="213">
        <f t="shared" si="25"/>
        <v>89111272</v>
      </c>
      <c r="BR26" s="213">
        <f t="shared" si="26"/>
        <v>39155652</v>
      </c>
      <c r="BS26" s="213">
        <f t="shared" si="27"/>
        <v>0</v>
      </c>
      <c r="BT26" s="213">
        <f t="shared" si="28"/>
        <v>49955620</v>
      </c>
      <c r="BU26" s="213">
        <f t="shared" si="29"/>
        <v>0</v>
      </c>
      <c r="BV26" s="212">
        <v>362</v>
      </c>
      <c r="BW26" s="213">
        <v>47853080</v>
      </c>
      <c r="BX26" s="213">
        <v>39867817</v>
      </c>
      <c r="BY26" s="213">
        <v>1203370</v>
      </c>
      <c r="BZ26" s="213">
        <v>3291208</v>
      </c>
      <c r="CA26" s="213">
        <v>3490685</v>
      </c>
      <c r="CB26" s="213">
        <f t="shared" si="30"/>
        <v>71282</v>
      </c>
      <c r="CC26" s="213">
        <f t="shared" si="31"/>
        <v>3067237612</v>
      </c>
      <c r="CD26" s="213">
        <f t="shared" si="32"/>
        <v>2566639560</v>
      </c>
      <c r="CE26" s="213">
        <f t="shared" si="33"/>
        <v>177575445</v>
      </c>
      <c r="CF26" s="213">
        <f t="shared" si="34"/>
        <v>309910237</v>
      </c>
      <c r="CG26" s="213">
        <f t="shared" si="35"/>
        <v>13112370</v>
      </c>
      <c r="CH26" s="100">
        <v>593</v>
      </c>
      <c r="CI26" s="101">
        <v>3328325</v>
      </c>
      <c r="CJ26" s="101">
        <v>2726397</v>
      </c>
      <c r="CK26" s="101">
        <v>0</v>
      </c>
      <c r="CL26" s="101">
        <v>601928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50"/>
        <v>593</v>
      </c>
      <c r="DA26" s="101">
        <f t="shared" si="36"/>
        <v>3328325</v>
      </c>
      <c r="DB26" s="101">
        <f t="shared" si="37"/>
        <v>2726397</v>
      </c>
      <c r="DC26" s="101">
        <f t="shared" si="38"/>
        <v>0</v>
      </c>
      <c r="DD26" s="101">
        <f t="shared" si="39"/>
        <v>601928</v>
      </c>
      <c r="DE26" s="101">
        <f t="shared" si="40"/>
        <v>0</v>
      </c>
      <c r="DF26" s="101">
        <f t="shared" si="51"/>
        <v>71875</v>
      </c>
      <c r="DG26" s="101">
        <f t="shared" si="41"/>
        <v>3070565937</v>
      </c>
      <c r="DH26" s="101">
        <f t="shared" si="42"/>
        <v>2569365957</v>
      </c>
      <c r="DI26" s="101">
        <f t="shared" si="43"/>
        <v>177575445</v>
      </c>
      <c r="DJ26" s="101">
        <f t="shared" si="44"/>
        <v>310512165</v>
      </c>
      <c r="DK26" s="101">
        <f t="shared" si="45"/>
        <v>13112370</v>
      </c>
      <c r="DL26" s="101">
        <v>1966</v>
      </c>
      <c r="DM26" s="101">
        <v>1862</v>
      </c>
      <c r="DN26" s="101">
        <v>3828</v>
      </c>
      <c r="DO26" s="101">
        <v>447</v>
      </c>
      <c r="DP26" s="101">
        <v>251</v>
      </c>
      <c r="DR26" s="16">
        <f>'７割'!DR26+'８割 '!DR26+'９割'!DR26</f>
        <v>593</v>
      </c>
      <c r="DS26" s="16">
        <f>'７割'!DS26+'８割 '!DS26+'９割'!DS26</f>
        <v>2726397</v>
      </c>
      <c r="DT26" s="16">
        <f>'７割'!DT26+'８割 '!DT26+'９割'!DT26</f>
        <v>49</v>
      </c>
      <c r="DU26" s="16">
        <f>'７割'!DU26+'８割 '!DU26+'９割'!DU26</f>
        <v>800615</v>
      </c>
      <c r="DV26" s="16">
        <f>'７割'!DV26+'８割 '!DV26+'９割'!DV26</f>
        <v>87</v>
      </c>
      <c r="DW26" s="16">
        <f>'７割'!DW26+'８割 '!DW26+'９割'!DW26</f>
        <v>2220930</v>
      </c>
      <c r="DX26" s="16">
        <f>'７割'!DX26+'８割 '!DX26+'９割'!DX26</f>
        <v>95</v>
      </c>
      <c r="DY26" s="16">
        <f>'７割'!DY26+'８割 '!DY26+'９割'!DY26</f>
        <v>3288435</v>
      </c>
      <c r="DZ26" s="16">
        <f>'７割'!DZ26+'８割 '!DZ26+'９割'!DZ26</f>
        <v>0</v>
      </c>
      <c r="EA26" s="16">
        <f>'７割'!EA26+'８割 '!EA26+'９割'!EA26</f>
        <v>0</v>
      </c>
      <c r="EB26" s="16">
        <f>'７割'!EB26+'８割 '!EB26+'９割'!EB26</f>
        <v>10</v>
      </c>
      <c r="EC26" s="16">
        <f>'７割'!EC26+'８割 '!EC26+'９割'!EC26</f>
        <v>461117</v>
      </c>
      <c r="ED26" s="16">
        <f>'７割'!ED26+'８割 '!ED26+'９割'!ED26</f>
        <v>0</v>
      </c>
      <c r="EE26" s="16">
        <f>'７割'!EE26+'８割 '!EE26+'９割'!EE26</f>
        <v>0</v>
      </c>
      <c r="EF26" s="16">
        <f>'７割'!EF26+'８割 '!EF26+'９割'!EF26</f>
        <v>0</v>
      </c>
      <c r="EG26" s="16">
        <f>'７割'!EG26+'８割 '!EG26+'９割'!EG26</f>
        <v>0</v>
      </c>
      <c r="EH26" s="16">
        <f>IF(SUM(DR26,DT26,DV26,DX26,DZ26,EB26,ED26,EF26)='７割'!EH26+'８割 '!EH26+'９割'!EH26,SUM(DR26,DT26,DV26,DX26,DZ26,EB26,ED26,EF26),"数値エラー")</f>
        <v>834</v>
      </c>
      <c r="EI26" s="16">
        <f>IF(SUM(DS26,DU26,DW26,DY26,EA26,EC26,EE26,EG26)='７割'!EI26++'８割 '!EI26+'９割'!EI26,SUM(DS26,DU26,DW26,DY26,EA26,EC26,EE26,EG26),"数値エラー")</f>
        <v>9497494</v>
      </c>
      <c r="EK26" s="7">
        <f t="shared" si="52"/>
        <v>72116</v>
      </c>
      <c r="EL26" s="7">
        <f t="shared" si="53"/>
        <v>3076735106</v>
      </c>
      <c r="EN26" s="69">
        <f>ROUND(EL26/INDEX(被保険者数!O:O,MATCH(A26,被保険者数!A:A,0),1),0)</f>
        <v>1049722</v>
      </c>
      <c r="EO26" s="1">
        <f t="shared" si="46"/>
        <v>18</v>
      </c>
      <c r="EP26" s="69">
        <f t="shared" si="47"/>
        <v>1815997750</v>
      </c>
      <c r="EQ26" s="69">
        <f t="shared" si="48"/>
        <v>769287430</v>
      </c>
      <c r="ER26" s="69">
        <f t="shared" si="49"/>
        <v>491449926</v>
      </c>
      <c r="ES26" s="69">
        <f>ROUND(EP26/INDEX(被保険者数!O:O,MATCH(A26,被保険者数!A:A,0),1),0)</f>
        <v>619583</v>
      </c>
      <c r="ET26" s="69">
        <f t="shared" si="54"/>
        <v>13</v>
      </c>
      <c r="EU26" s="69">
        <f>ROUND(EQ26/INDEX(被保険者数!O:O,MATCH(A26,被保険者数!A:A,0),1),0)</f>
        <v>262466</v>
      </c>
      <c r="EV26" s="1">
        <f t="shared" si="55"/>
        <v>22</v>
      </c>
    </row>
    <row r="27" spans="1:152" s="1" customFormat="1" ht="15.95" customHeight="1" x14ac:dyDescent="0.15">
      <c r="A27" s="2" t="s">
        <v>47</v>
      </c>
      <c r="B27" s="6">
        <v>1934</v>
      </c>
      <c r="C27" s="213">
        <v>1239884000</v>
      </c>
      <c r="D27" s="213">
        <v>1066624227</v>
      </c>
      <c r="E27" s="213">
        <v>99868135</v>
      </c>
      <c r="F27" s="213">
        <v>69069022</v>
      </c>
      <c r="G27" s="213">
        <v>4322616</v>
      </c>
      <c r="H27" s="213">
        <v>25728</v>
      </c>
      <c r="I27" s="213">
        <v>479487310</v>
      </c>
      <c r="J27" s="213">
        <v>407822086</v>
      </c>
      <c r="K27" s="213">
        <v>16644605</v>
      </c>
      <c r="L27" s="213">
        <v>52210266</v>
      </c>
      <c r="M27" s="213">
        <v>2810353</v>
      </c>
      <c r="N27" s="213">
        <f t="shared" si="0"/>
        <v>27662</v>
      </c>
      <c r="O27" s="213">
        <f t="shared" si="1"/>
        <v>1719371310</v>
      </c>
      <c r="P27" s="213">
        <f t="shared" si="2"/>
        <v>1474446313</v>
      </c>
      <c r="Q27" s="213">
        <f t="shared" si="3"/>
        <v>116512740</v>
      </c>
      <c r="R27" s="213">
        <f t="shared" si="4"/>
        <v>121279288</v>
      </c>
      <c r="S27" s="213">
        <f t="shared" si="5"/>
        <v>7132969</v>
      </c>
      <c r="T27" s="212">
        <v>2</v>
      </c>
      <c r="U27" s="213">
        <v>1383850</v>
      </c>
      <c r="V27" s="213">
        <v>1233437</v>
      </c>
      <c r="W27" s="213">
        <v>68213</v>
      </c>
      <c r="X27" s="213">
        <v>82200</v>
      </c>
      <c r="Y27" s="213">
        <v>0</v>
      </c>
      <c r="Z27" s="213">
        <v>4224</v>
      </c>
      <c r="AA27" s="213">
        <v>56407670</v>
      </c>
      <c r="AB27" s="213">
        <v>47777276</v>
      </c>
      <c r="AC27" s="213">
        <v>97417</v>
      </c>
      <c r="AD27" s="213">
        <v>8479279</v>
      </c>
      <c r="AE27" s="213">
        <v>53698</v>
      </c>
      <c r="AF27" s="213">
        <f t="shared" si="6"/>
        <v>4226</v>
      </c>
      <c r="AG27" s="213">
        <f t="shared" si="7"/>
        <v>57791520</v>
      </c>
      <c r="AH27" s="213">
        <f t="shared" si="8"/>
        <v>49010713</v>
      </c>
      <c r="AI27" s="213">
        <f t="shared" si="9"/>
        <v>165630</v>
      </c>
      <c r="AJ27" s="213">
        <f t="shared" si="10"/>
        <v>8561479</v>
      </c>
      <c r="AK27" s="213">
        <f t="shared" si="11"/>
        <v>53698</v>
      </c>
      <c r="AL27" s="212">
        <f t="shared" si="12"/>
        <v>31888</v>
      </c>
      <c r="AM27" s="213">
        <f t="shared" si="13"/>
        <v>1777162830</v>
      </c>
      <c r="AN27" s="213">
        <f t="shared" si="14"/>
        <v>1523457026</v>
      </c>
      <c r="AO27" s="213">
        <f t="shared" si="15"/>
        <v>116678370</v>
      </c>
      <c r="AP27" s="213">
        <f t="shared" si="16"/>
        <v>129840767</v>
      </c>
      <c r="AQ27" s="213">
        <f t="shared" si="17"/>
        <v>7186667</v>
      </c>
      <c r="AR27" s="213">
        <v>18716</v>
      </c>
      <c r="AS27" s="213">
        <v>232680440</v>
      </c>
      <c r="AT27" s="213">
        <v>197640696</v>
      </c>
      <c r="AU27" s="213">
        <v>2376113</v>
      </c>
      <c r="AV27" s="213">
        <v>30491484</v>
      </c>
      <c r="AW27" s="213">
        <v>2172147</v>
      </c>
      <c r="AX27" s="213">
        <f t="shared" si="18"/>
        <v>50604</v>
      </c>
      <c r="AY27" s="213">
        <f t="shared" si="19"/>
        <v>2009843270</v>
      </c>
      <c r="AZ27" s="213">
        <f t="shared" si="20"/>
        <v>1721097722</v>
      </c>
      <c r="BA27" s="213">
        <f t="shared" si="21"/>
        <v>119054483</v>
      </c>
      <c r="BB27" s="213">
        <f t="shared" si="22"/>
        <v>160332251</v>
      </c>
      <c r="BC27" s="213">
        <f t="shared" si="23"/>
        <v>9358814</v>
      </c>
      <c r="BD27" s="212">
        <v>1874</v>
      </c>
      <c r="BE27" s="213">
        <v>63148198</v>
      </c>
      <c r="BF27" s="213">
        <v>32740068</v>
      </c>
      <c r="BG27" s="213">
        <v>0</v>
      </c>
      <c r="BH27" s="213">
        <v>30408130</v>
      </c>
      <c r="BI27" s="213">
        <v>0</v>
      </c>
      <c r="BJ27" s="213">
        <v>2</v>
      </c>
      <c r="BK27" s="213">
        <v>25380</v>
      </c>
      <c r="BL27" s="213">
        <v>7310</v>
      </c>
      <c r="BM27" s="213">
        <v>0</v>
      </c>
      <c r="BN27" s="213">
        <v>18070</v>
      </c>
      <c r="BO27" s="213">
        <v>0</v>
      </c>
      <c r="BP27" s="213">
        <f t="shared" si="24"/>
        <v>1876</v>
      </c>
      <c r="BQ27" s="213">
        <f t="shared" si="25"/>
        <v>63173578</v>
      </c>
      <c r="BR27" s="213">
        <f t="shared" si="26"/>
        <v>32747378</v>
      </c>
      <c r="BS27" s="213">
        <f t="shared" si="27"/>
        <v>0</v>
      </c>
      <c r="BT27" s="213">
        <f t="shared" si="28"/>
        <v>30426200</v>
      </c>
      <c r="BU27" s="213">
        <f t="shared" si="29"/>
        <v>0</v>
      </c>
      <c r="BV27" s="212">
        <v>419</v>
      </c>
      <c r="BW27" s="213">
        <v>46871030</v>
      </c>
      <c r="BX27" s="213">
        <v>39974117</v>
      </c>
      <c r="BY27" s="213">
        <v>1059031</v>
      </c>
      <c r="BZ27" s="213">
        <v>2348727</v>
      </c>
      <c r="CA27" s="213">
        <v>3489155</v>
      </c>
      <c r="CB27" s="213">
        <f t="shared" si="30"/>
        <v>51023</v>
      </c>
      <c r="CC27" s="213">
        <f t="shared" si="31"/>
        <v>2119887878</v>
      </c>
      <c r="CD27" s="213">
        <f t="shared" si="32"/>
        <v>1793819217</v>
      </c>
      <c r="CE27" s="213">
        <f t="shared" si="33"/>
        <v>120113514</v>
      </c>
      <c r="CF27" s="213">
        <f t="shared" si="34"/>
        <v>193107178</v>
      </c>
      <c r="CG27" s="213">
        <f t="shared" si="35"/>
        <v>12847969</v>
      </c>
      <c r="CH27" s="100">
        <v>390</v>
      </c>
      <c r="CI27" s="101">
        <v>2111977</v>
      </c>
      <c r="CJ27" s="101">
        <v>1768021</v>
      </c>
      <c r="CK27" s="101">
        <v>0</v>
      </c>
      <c r="CL27" s="101">
        <v>343956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50"/>
        <v>390</v>
      </c>
      <c r="DA27" s="101">
        <f t="shared" si="36"/>
        <v>2111977</v>
      </c>
      <c r="DB27" s="101">
        <f t="shared" si="37"/>
        <v>1768021</v>
      </c>
      <c r="DC27" s="101">
        <f t="shared" si="38"/>
        <v>0</v>
      </c>
      <c r="DD27" s="101">
        <f t="shared" si="39"/>
        <v>343956</v>
      </c>
      <c r="DE27" s="101">
        <f t="shared" si="40"/>
        <v>0</v>
      </c>
      <c r="DF27" s="101">
        <f t="shared" si="51"/>
        <v>51413</v>
      </c>
      <c r="DG27" s="101">
        <f t="shared" si="41"/>
        <v>2121999855</v>
      </c>
      <c r="DH27" s="101">
        <f t="shared" si="42"/>
        <v>1795587238</v>
      </c>
      <c r="DI27" s="101">
        <f t="shared" si="43"/>
        <v>120113514</v>
      </c>
      <c r="DJ27" s="101">
        <f t="shared" si="44"/>
        <v>193451134</v>
      </c>
      <c r="DK27" s="101">
        <f t="shared" si="45"/>
        <v>12847969</v>
      </c>
      <c r="DL27" s="101">
        <v>1429</v>
      </c>
      <c r="DM27" s="101">
        <v>1291</v>
      </c>
      <c r="DN27" s="101">
        <v>2720</v>
      </c>
      <c r="DO27" s="101">
        <v>234</v>
      </c>
      <c r="DP27" s="101">
        <v>69</v>
      </c>
      <c r="DR27" s="16">
        <f>'７割'!DR27+'８割 '!DR27+'９割'!DR27</f>
        <v>390</v>
      </c>
      <c r="DS27" s="16">
        <f>'７割'!DS27+'８割 '!DS27+'９割'!DS27</f>
        <v>1768021</v>
      </c>
      <c r="DT27" s="16">
        <f>'７割'!DT27+'８割 '!DT27+'９割'!DT27</f>
        <v>36</v>
      </c>
      <c r="DU27" s="16">
        <f>'７割'!DU27+'８割 '!DU27+'９割'!DU27</f>
        <v>754845</v>
      </c>
      <c r="DV27" s="16">
        <f>'７割'!DV27+'８割 '!DV27+'９割'!DV27</f>
        <v>54</v>
      </c>
      <c r="DW27" s="16">
        <f>'７割'!DW27+'８割 '!DW27+'９割'!DW27</f>
        <v>1077438</v>
      </c>
      <c r="DX27" s="16">
        <f>'７割'!DX27+'８割 '!DX27+'９割'!DX27</f>
        <v>68</v>
      </c>
      <c r="DY27" s="16">
        <f>'７割'!DY27+'８割 '!DY27+'９割'!DY27</f>
        <v>2147413</v>
      </c>
      <c r="DZ27" s="16">
        <f>'７割'!DZ27+'８割 '!DZ27+'９割'!DZ27</f>
        <v>5</v>
      </c>
      <c r="EA27" s="16">
        <f>'７割'!EA27+'８割 '!EA27+'９割'!EA27</f>
        <v>24250</v>
      </c>
      <c r="EB27" s="16">
        <f>'７割'!EB27+'８割 '!EB27+'９割'!EB27</f>
        <v>6</v>
      </c>
      <c r="EC27" s="16">
        <f>'７割'!EC27+'８割 '!EC27+'９割'!EC27</f>
        <v>1191055</v>
      </c>
      <c r="ED27" s="16">
        <f>'７割'!ED27+'８割 '!ED27+'９割'!ED27</f>
        <v>0</v>
      </c>
      <c r="EE27" s="16">
        <f>'７割'!EE27+'８割 '!EE27+'９割'!EE27</f>
        <v>0</v>
      </c>
      <c r="EF27" s="16">
        <f>'７割'!EF27+'８割 '!EF27+'９割'!EF27</f>
        <v>0</v>
      </c>
      <c r="EG27" s="16">
        <f>'７割'!EG27+'８割 '!EG27+'９割'!EG27</f>
        <v>0</v>
      </c>
      <c r="EH27" s="16">
        <f>IF(SUM(DR27,DT27,DV27,DX27,DZ27,EB27,ED27,EF27)='７割'!EH27+'８割 '!EH27+'９割'!EH27,SUM(DR27,DT27,DV27,DX27,DZ27,EB27,ED27,EF27),"数値エラー")</f>
        <v>559</v>
      </c>
      <c r="EI27" s="16">
        <f>IF(SUM(DS27,DU27,DW27,DY27,EA27,EC27,EE27,EG27)='７割'!EI27++'８割 '!EI27+'９割'!EI27,SUM(DS27,DU27,DW27,DY27,EA27,EC27,EE27,EG27),"数値エラー")</f>
        <v>6963022</v>
      </c>
      <c r="EK27" s="7">
        <f t="shared" si="52"/>
        <v>51582</v>
      </c>
      <c r="EL27" s="7">
        <f t="shared" si="53"/>
        <v>2126850900</v>
      </c>
      <c r="EN27" s="69">
        <f>ROUND(EL27/INDEX(被保険者数!O:O,MATCH(A27,被保険者数!A:A,0),1),0)</f>
        <v>1016173</v>
      </c>
      <c r="EO27" s="1">
        <f t="shared" si="46"/>
        <v>23</v>
      </c>
      <c r="EP27" s="69">
        <f t="shared" si="47"/>
        <v>1241267850</v>
      </c>
      <c r="EQ27" s="69">
        <f t="shared" si="48"/>
        <v>535894980</v>
      </c>
      <c r="ER27" s="69">
        <f t="shared" si="49"/>
        <v>349688070</v>
      </c>
      <c r="ES27" s="69">
        <f>ROUND(EP27/INDEX(被保険者数!O:O,MATCH(A27,被保険者数!A:A,0),1),0)</f>
        <v>593057</v>
      </c>
      <c r="ET27" s="69">
        <f t="shared" si="54"/>
        <v>19</v>
      </c>
      <c r="EU27" s="69">
        <f>ROUND(EQ27/INDEX(被保険者数!O:O,MATCH(A27,被保険者数!A:A,0),1),0)</f>
        <v>256042</v>
      </c>
      <c r="EV27" s="1">
        <f t="shared" si="55"/>
        <v>24</v>
      </c>
    </row>
    <row r="28" spans="1:152" s="1" customFormat="1" ht="15.95" customHeight="1" x14ac:dyDescent="0.15">
      <c r="A28" s="2" t="s">
        <v>48</v>
      </c>
      <c r="B28" s="6">
        <v>1838</v>
      </c>
      <c r="C28" s="213">
        <v>1207739230</v>
      </c>
      <c r="D28" s="213">
        <v>1058850626</v>
      </c>
      <c r="E28" s="213">
        <v>85036777</v>
      </c>
      <c r="F28" s="213">
        <v>61726526</v>
      </c>
      <c r="G28" s="213">
        <v>2125301</v>
      </c>
      <c r="H28" s="213">
        <v>27064</v>
      </c>
      <c r="I28" s="213">
        <v>443711890</v>
      </c>
      <c r="J28" s="213">
        <v>386699717</v>
      </c>
      <c r="K28" s="213">
        <v>12315258</v>
      </c>
      <c r="L28" s="213">
        <v>42302290</v>
      </c>
      <c r="M28" s="213">
        <v>2394625</v>
      </c>
      <c r="N28" s="213">
        <f t="shared" si="0"/>
        <v>28902</v>
      </c>
      <c r="O28" s="213">
        <f t="shared" si="1"/>
        <v>1651451120</v>
      </c>
      <c r="P28" s="213">
        <f t="shared" si="2"/>
        <v>1445550343</v>
      </c>
      <c r="Q28" s="213">
        <f t="shared" si="3"/>
        <v>97352035</v>
      </c>
      <c r="R28" s="213">
        <f t="shared" si="4"/>
        <v>104028816</v>
      </c>
      <c r="S28" s="213">
        <f t="shared" si="5"/>
        <v>4519926</v>
      </c>
      <c r="T28" s="212">
        <v>4</v>
      </c>
      <c r="U28" s="213">
        <v>1990310</v>
      </c>
      <c r="V28" s="213">
        <v>1793023</v>
      </c>
      <c r="W28" s="213">
        <v>112755</v>
      </c>
      <c r="X28" s="213">
        <v>84532</v>
      </c>
      <c r="Y28" s="213">
        <v>0</v>
      </c>
      <c r="Z28" s="213">
        <v>3302</v>
      </c>
      <c r="AA28" s="213">
        <v>45167670</v>
      </c>
      <c r="AB28" s="213">
        <v>39156309</v>
      </c>
      <c r="AC28" s="213">
        <v>124931</v>
      </c>
      <c r="AD28" s="213">
        <v>5886430</v>
      </c>
      <c r="AE28" s="213">
        <v>0</v>
      </c>
      <c r="AF28" s="213">
        <f t="shared" si="6"/>
        <v>3306</v>
      </c>
      <c r="AG28" s="213">
        <f t="shared" si="7"/>
        <v>47157980</v>
      </c>
      <c r="AH28" s="213">
        <f t="shared" si="8"/>
        <v>40949332</v>
      </c>
      <c r="AI28" s="213">
        <f t="shared" si="9"/>
        <v>237686</v>
      </c>
      <c r="AJ28" s="213">
        <f t="shared" si="10"/>
        <v>5970962</v>
      </c>
      <c r="AK28" s="213">
        <f t="shared" si="11"/>
        <v>0</v>
      </c>
      <c r="AL28" s="212">
        <f t="shared" si="12"/>
        <v>32208</v>
      </c>
      <c r="AM28" s="213">
        <f t="shared" si="13"/>
        <v>1698609100</v>
      </c>
      <c r="AN28" s="213">
        <f t="shared" si="14"/>
        <v>1486499675</v>
      </c>
      <c r="AO28" s="213">
        <f t="shared" si="15"/>
        <v>97589721</v>
      </c>
      <c r="AP28" s="213">
        <f t="shared" si="16"/>
        <v>109999778</v>
      </c>
      <c r="AQ28" s="213">
        <f t="shared" si="17"/>
        <v>4519926</v>
      </c>
      <c r="AR28" s="213">
        <v>21359</v>
      </c>
      <c r="AS28" s="213">
        <v>294291200</v>
      </c>
      <c r="AT28" s="213">
        <v>257510325</v>
      </c>
      <c r="AU28" s="213">
        <v>3386559</v>
      </c>
      <c r="AV28" s="213">
        <v>31851599</v>
      </c>
      <c r="AW28" s="213">
        <v>1542717</v>
      </c>
      <c r="AX28" s="213">
        <f t="shared" si="18"/>
        <v>53567</v>
      </c>
      <c r="AY28" s="213">
        <f t="shared" si="19"/>
        <v>1992900300</v>
      </c>
      <c r="AZ28" s="213">
        <f t="shared" si="20"/>
        <v>1744010000</v>
      </c>
      <c r="BA28" s="213">
        <f t="shared" si="21"/>
        <v>100976280</v>
      </c>
      <c r="BB28" s="213">
        <f t="shared" si="22"/>
        <v>141851377</v>
      </c>
      <c r="BC28" s="213">
        <f t="shared" si="23"/>
        <v>6062643</v>
      </c>
      <c r="BD28" s="212">
        <v>1784</v>
      </c>
      <c r="BE28" s="213">
        <v>53821016</v>
      </c>
      <c r="BF28" s="213">
        <v>27459846</v>
      </c>
      <c r="BG28" s="213">
        <v>0</v>
      </c>
      <c r="BH28" s="213">
        <v>26313550</v>
      </c>
      <c r="BI28" s="213">
        <v>47620</v>
      </c>
      <c r="BJ28" s="213">
        <v>4</v>
      </c>
      <c r="BK28" s="213">
        <v>56452</v>
      </c>
      <c r="BL28" s="213">
        <v>42942</v>
      </c>
      <c r="BM28" s="213">
        <v>0</v>
      </c>
      <c r="BN28" s="213">
        <v>13510</v>
      </c>
      <c r="BO28" s="213">
        <v>0</v>
      </c>
      <c r="BP28" s="213">
        <f t="shared" si="24"/>
        <v>1788</v>
      </c>
      <c r="BQ28" s="213">
        <f t="shared" si="25"/>
        <v>53877468</v>
      </c>
      <c r="BR28" s="213">
        <f t="shared" si="26"/>
        <v>27502788</v>
      </c>
      <c r="BS28" s="213">
        <f t="shared" si="27"/>
        <v>0</v>
      </c>
      <c r="BT28" s="213">
        <f t="shared" si="28"/>
        <v>26327060</v>
      </c>
      <c r="BU28" s="213">
        <f t="shared" si="29"/>
        <v>47620</v>
      </c>
      <c r="BV28" s="212">
        <v>240</v>
      </c>
      <c r="BW28" s="213">
        <v>29136830</v>
      </c>
      <c r="BX28" s="213">
        <v>25587094</v>
      </c>
      <c r="BY28" s="213">
        <v>1573258</v>
      </c>
      <c r="BZ28" s="213">
        <v>1265362</v>
      </c>
      <c r="CA28" s="213">
        <v>711116</v>
      </c>
      <c r="CB28" s="213">
        <f t="shared" si="30"/>
        <v>53807</v>
      </c>
      <c r="CC28" s="213">
        <f t="shared" si="31"/>
        <v>2075914598</v>
      </c>
      <c r="CD28" s="213">
        <f t="shared" si="32"/>
        <v>1797099882</v>
      </c>
      <c r="CE28" s="213">
        <f t="shared" si="33"/>
        <v>102549538</v>
      </c>
      <c r="CF28" s="213">
        <f t="shared" si="34"/>
        <v>169443799</v>
      </c>
      <c r="CG28" s="213">
        <f t="shared" si="35"/>
        <v>6821379</v>
      </c>
      <c r="CH28" s="100">
        <v>234</v>
      </c>
      <c r="CI28" s="101">
        <v>1321187</v>
      </c>
      <c r="CJ28" s="101">
        <v>1122019</v>
      </c>
      <c r="CK28" s="101">
        <v>0</v>
      </c>
      <c r="CL28" s="101">
        <v>199168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50"/>
        <v>234</v>
      </c>
      <c r="DA28" s="101">
        <f t="shared" si="36"/>
        <v>1321187</v>
      </c>
      <c r="DB28" s="101">
        <f t="shared" si="37"/>
        <v>1122019</v>
      </c>
      <c r="DC28" s="101">
        <f t="shared" si="38"/>
        <v>0</v>
      </c>
      <c r="DD28" s="101">
        <f t="shared" si="39"/>
        <v>199168</v>
      </c>
      <c r="DE28" s="101">
        <f t="shared" si="40"/>
        <v>0</v>
      </c>
      <c r="DF28" s="101">
        <f t="shared" si="51"/>
        <v>54041</v>
      </c>
      <c r="DG28" s="101">
        <f t="shared" si="41"/>
        <v>2077235785</v>
      </c>
      <c r="DH28" s="101">
        <f t="shared" si="42"/>
        <v>1798221901</v>
      </c>
      <c r="DI28" s="101">
        <f t="shared" si="43"/>
        <v>102549538</v>
      </c>
      <c r="DJ28" s="101">
        <f t="shared" si="44"/>
        <v>169642967</v>
      </c>
      <c r="DK28" s="101">
        <f t="shared" si="45"/>
        <v>6821379</v>
      </c>
      <c r="DL28" s="101">
        <v>1318</v>
      </c>
      <c r="DM28" s="101">
        <v>1269</v>
      </c>
      <c r="DN28" s="101">
        <v>2587</v>
      </c>
      <c r="DO28" s="101">
        <v>166</v>
      </c>
      <c r="DP28" s="101">
        <v>80</v>
      </c>
      <c r="DR28" s="16">
        <f>'７割'!DR28+'８割 '!DR28+'９割'!DR28</f>
        <v>234</v>
      </c>
      <c r="DS28" s="16">
        <f>'７割'!DS28+'８割 '!DS28+'９割'!DS28</f>
        <v>1122019</v>
      </c>
      <c r="DT28" s="16">
        <f>'７割'!DT28+'８割 '!DT28+'９割'!DT28</f>
        <v>59</v>
      </c>
      <c r="DU28" s="16">
        <f>'７割'!DU28+'８割 '!DU28+'９割'!DU28</f>
        <v>901433</v>
      </c>
      <c r="DV28" s="16">
        <f>'７割'!DV28+'８割 '!DV28+'９割'!DV28</f>
        <v>67</v>
      </c>
      <c r="DW28" s="16">
        <f>'７割'!DW28+'８割 '!DW28+'９割'!DW28</f>
        <v>2024608</v>
      </c>
      <c r="DX28" s="16">
        <f>'７割'!DX28+'８割 '!DX28+'９割'!DX28</f>
        <v>62</v>
      </c>
      <c r="DY28" s="16">
        <f>'７割'!DY28+'８割 '!DY28+'９割'!DY28</f>
        <v>2234429</v>
      </c>
      <c r="DZ28" s="16">
        <f>'７割'!DZ28+'８割 '!DZ28+'９割'!DZ28</f>
        <v>1</v>
      </c>
      <c r="EA28" s="16">
        <f>'７割'!EA28+'８割 '!EA28+'９割'!EA28</f>
        <v>8316</v>
      </c>
      <c r="EB28" s="16">
        <f>'７割'!EB28+'８割 '!EB28+'９割'!EB28</f>
        <v>0</v>
      </c>
      <c r="EC28" s="16">
        <f>'７割'!EC28+'８割 '!EC28+'９割'!EC28</f>
        <v>0</v>
      </c>
      <c r="ED28" s="16">
        <f>'７割'!ED28+'８割 '!ED28+'９割'!ED28</f>
        <v>0</v>
      </c>
      <c r="EE28" s="16">
        <f>'７割'!EE28+'８割 '!EE28+'９割'!EE28</f>
        <v>0</v>
      </c>
      <c r="EF28" s="16">
        <f>'７割'!EF28+'８割 '!EF28+'９割'!EF28</f>
        <v>0</v>
      </c>
      <c r="EG28" s="16">
        <f>'７割'!EG28+'８割 '!EG28+'９割'!EG28</f>
        <v>0</v>
      </c>
      <c r="EH28" s="16">
        <f>IF(SUM(DR28,DT28,DV28,DX28,DZ28,EB28,ED28,EF28)='７割'!EH28+'８割 '!EH28+'９割'!EH28,SUM(DR28,DT28,DV28,DX28,DZ28,EB28,ED28,EF28),"数値エラー")</f>
        <v>423</v>
      </c>
      <c r="EI28" s="16">
        <f>IF(SUM(DS28,DU28,DW28,DY28,EA28,EC28,EE28,EG28)='７割'!EI28++'８割 '!EI28+'９割'!EI28,SUM(DS28,DU28,DW28,DY28,EA28,EC28,EE28,EG28),"数値エラー")</f>
        <v>6290805</v>
      </c>
      <c r="EK28" s="7">
        <f t="shared" si="52"/>
        <v>54230</v>
      </c>
      <c r="EL28" s="7">
        <f t="shared" si="53"/>
        <v>2082205403</v>
      </c>
      <c r="EN28" s="69">
        <f>ROUND(EL28/INDEX(被保険者数!O:O,MATCH(A28,被保険者数!A:A,0),1),0)</f>
        <v>1001060</v>
      </c>
      <c r="EO28" s="1">
        <f t="shared" si="46"/>
        <v>28</v>
      </c>
      <c r="EP28" s="69">
        <f t="shared" si="47"/>
        <v>1209729540</v>
      </c>
      <c r="EQ28" s="69">
        <f t="shared" si="48"/>
        <v>488879560</v>
      </c>
      <c r="ER28" s="69">
        <f t="shared" si="49"/>
        <v>383596303</v>
      </c>
      <c r="ES28" s="69">
        <f>ROUND(EP28/INDEX(被保険者数!O:O,MATCH(A28,被保険者数!A:A,0),1),0)</f>
        <v>581601</v>
      </c>
      <c r="ET28" s="69">
        <f t="shared" si="54"/>
        <v>26</v>
      </c>
      <c r="EU28" s="69">
        <f>ROUND(EQ28/INDEX(被保険者数!O:O,MATCH(A28,被保険者数!A:A,0),1),0)</f>
        <v>235038</v>
      </c>
      <c r="EV28" s="1">
        <f t="shared" si="55"/>
        <v>28</v>
      </c>
    </row>
    <row r="29" spans="1:152" s="1" customFormat="1" ht="15.95" customHeight="1" x14ac:dyDescent="0.15">
      <c r="A29" s="2" t="s">
        <v>49</v>
      </c>
      <c r="B29" s="6">
        <v>3157</v>
      </c>
      <c r="C29" s="213">
        <v>2010314030</v>
      </c>
      <c r="D29" s="213">
        <v>1746024100</v>
      </c>
      <c r="E29" s="213">
        <v>150581106</v>
      </c>
      <c r="F29" s="213">
        <v>107334664</v>
      </c>
      <c r="G29" s="213">
        <v>6374160</v>
      </c>
      <c r="H29" s="213">
        <v>53033</v>
      </c>
      <c r="I29" s="213">
        <v>904693290</v>
      </c>
      <c r="J29" s="213">
        <v>783732756</v>
      </c>
      <c r="K29" s="213">
        <v>24499705</v>
      </c>
      <c r="L29" s="213">
        <v>89267129</v>
      </c>
      <c r="M29" s="213">
        <v>7193700</v>
      </c>
      <c r="N29" s="213">
        <f t="shared" si="0"/>
        <v>56190</v>
      </c>
      <c r="O29" s="213">
        <f t="shared" si="1"/>
        <v>2915007320</v>
      </c>
      <c r="P29" s="213">
        <f t="shared" si="2"/>
        <v>2529756856</v>
      </c>
      <c r="Q29" s="213">
        <f t="shared" si="3"/>
        <v>175080811</v>
      </c>
      <c r="R29" s="213">
        <f t="shared" si="4"/>
        <v>196601793</v>
      </c>
      <c r="S29" s="213">
        <f t="shared" si="5"/>
        <v>13567860</v>
      </c>
      <c r="T29" s="212">
        <v>5</v>
      </c>
      <c r="U29" s="213">
        <v>1178880</v>
      </c>
      <c r="V29" s="213">
        <v>1015590</v>
      </c>
      <c r="W29" s="213">
        <v>10240</v>
      </c>
      <c r="X29" s="213">
        <v>153050</v>
      </c>
      <c r="Y29" s="213">
        <v>0</v>
      </c>
      <c r="Z29" s="213">
        <v>7598</v>
      </c>
      <c r="AA29" s="213">
        <v>104624840</v>
      </c>
      <c r="AB29" s="213">
        <v>89836634</v>
      </c>
      <c r="AC29" s="213">
        <v>268685</v>
      </c>
      <c r="AD29" s="213">
        <v>14473486</v>
      </c>
      <c r="AE29" s="213">
        <v>46035</v>
      </c>
      <c r="AF29" s="213">
        <f t="shared" si="6"/>
        <v>7603</v>
      </c>
      <c r="AG29" s="213">
        <f t="shared" si="7"/>
        <v>105803720</v>
      </c>
      <c r="AH29" s="213">
        <f t="shared" si="8"/>
        <v>90852224</v>
      </c>
      <c r="AI29" s="213">
        <f t="shared" si="9"/>
        <v>278925</v>
      </c>
      <c r="AJ29" s="213">
        <f t="shared" si="10"/>
        <v>14626536</v>
      </c>
      <c r="AK29" s="213">
        <f t="shared" si="11"/>
        <v>46035</v>
      </c>
      <c r="AL29" s="212">
        <f t="shared" si="12"/>
        <v>63793</v>
      </c>
      <c r="AM29" s="213">
        <f t="shared" si="13"/>
        <v>3020811040</v>
      </c>
      <c r="AN29" s="213">
        <f t="shared" si="14"/>
        <v>2620609080</v>
      </c>
      <c r="AO29" s="213">
        <f t="shared" si="15"/>
        <v>175359736</v>
      </c>
      <c r="AP29" s="213">
        <f t="shared" si="16"/>
        <v>211228329</v>
      </c>
      <c r="AQ29" s="213">
        <f t="shared" si="17"/>
        <v>13613895</v>
      </c>
      <c r="AR29" s="213">
        <v>41848</v>
      </c>
      <c r="AS29" s="213">
        <v>522244950</v>
      </c>
      <c r="AT29" s="213">
        <v>451360108</v>
      </c>
      <c r="AU29" s="213">
        <v>7495587</v>
      </c>
      <c r="AV29" s="213">
        <v>59899287</v>
      </c>
      <c r="AW29" s="213">
        <v>3489968</v>
      </c>
      <c r="AX29" s="213">
        <f t="shared" si="18"/>
        <v>105641</v>
      </c>
      <c r="AY29" s="213">
        <f t="shared" si="19"/>
        <v>3543055990</v>
      </c>
      <c r="AZ29" s="213">
        <f t="shared" si="20"/>
        <v>3071969188</v>
      </c>
      <c r="BA29" s="213">
        <f t="shared" si="21"/>
        <v>182855323</v>
      </c>
      <c r="BB29" s="213">
        <f t="shared" si="22"/>
        <v>271127616</v>
      </c>
      <c r="BC29" s="213">
        <f t="shared" si="23"/>
        <v>17103863</v>
      </c>
      <c r="BD29" s="212">
        <v>3059</v>
      </c>
      <c r="BE29" s="213">
        <v>100169054</v>
      </c>
      <c r="BF29" s="213">
        <v>48604284</v>
      </c>
      <c r="BG29" s="213">
        <v>0</v>
      </c>
      <c r="BH29" s="213">
        <v>51489170</v>
      </c>
      <c r="BI29" s="213">
        <v>75600</v>
      </c>
      <c r="BJ29" s="213">
        <v>5</v>
      </c>
      <c r="BK29" s="213">
        <v>37820</v>
      </c>
      <c r="BL29" s="213">
        <v>15040</v>
      </c>
      <c r="BM29" s="213">
        <v>0</v>
      </c>
      <c r="BN29" s="213">
        <v>22780</v>
      </c>
      <c r="BO29" s="213">
        <v>0</v>
      </c>
      <c r="BP29" s="213">
        <f t="shared" si="24"/>
        <v>3064</v>
      </c>
      <c r="BQ29" s="213">
        <f t="shared" si="25"/>
        <v>100206874</v>
      </c>
      <c r="BR29" s="213">
        <f t="shared" si="26"/>
        <v>48619324</v>
      </c>
      <c r="BS29" s="213">
        <f t="shared" si="27"/>
        <v>0</v>
      </c>
      <c r="BT29" s="213">
        <f t="shared" si="28"/>
        <v>51511950</v>
      </c>
      <c r="BU29" s="213">
        <f t="shared" si="29"/>
        <v>75600</v>
      </c>
      <c r="BV29" s="212">
        <v>551</v>
      </c>
      <c r="BW29" s="213">
        <v>90117460</v>
      </c>
      <c r="BX29" s="213">
        <v>78810891</v>
      </c>
      <c r="BY29" s="213">
        <v>5055563</v>
      </c>
      <c r="BZ29" s="213">
        <v>3930759</v>
      </c>
      <c r="CA29" s="213">
        <v>2320247</v>
      </c>
      <c r="CB29" s="213">
        <f t="shared" si="30"/>
        <v>106192</v>
      </c>
      <c r="CC29" s="213">
        <f t="shared" si="31"/>
        <v>3733380324</v>
      </c>
      <c r="CD29" s="213">
        <f t="shared" si="32"/>
        <v>3199399403</v>
      </c>
      <c r="CE29" s="213">
        <f t="shared" si="33"/>
        <v>187910886</v>
      </c>
      <c r="CF29" s="213">
        <f t="shared" si="34"/>
        <v>326570325</v>
      </c>
      <c r="CG29" s="213">
        <f t="shared" si="35"/>
        <v>19499710</v>
      </c>
      <c r="CH29" s="100">
        <v>623</v>
      </c>
      <c r="CI29" s="101">
        <v>4111869</v>
      </c>
      <c r="CJ29" s="101">
        <v>3387284</v>
      </c>
      <c r="CK29" s="101">
        <v>0</v>
      </c>
      <c r="CL29" s="101">
        <v>724585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50"/>
        <v>623</v>
      </c>
      <c r="DA29" s="101">
        <f t="shared" si="36"/>
        <v>4111869</v>
      </c>
      <c r="DB29" s="101">
        <f t="shared" si="37"/>
        <v>3387284</v>
      </c>
      <c r="DC29" s="101">
        <f t="shared" si="38"/>
        <v>0</v>
      </c>
      <c r="DD29" s="101">
        <f t="shared" si="39"/>
        <v>724585</v>
      </c>
      <c r="DE29" s="101">
        <f t="shared" si="40"/>
        <v>0</v>
      </c>
      <c r="DF29" s="101">
        <f t="shared" si="51"/>
        <v>106815</v>
      </c>
      <c r="DG29" s="101">
        <f t="shared" si="41"/>
        <v>3737492193</v>
      </c>
      <c r="DH29" s="101">
        <f t="shared" si="42"/>
        <v>3202786687</v>
      </c>
      <c r="DI29" s="101">
        <f t="shared" si="43"/>
        <v>187910886</v>
      </c>
      <c r="DJ29" s="101">
        <f t="shared" si="44"/>
        <v>327294910</v>
      </c>
      <c r="DK29" s="101">
        <f t="shared" si="45"/>
        <v>19499710</v>
      </c>
      <c r="DL29" s="101">
        <v>2294</v>
      </c>
      <c r="DM29" s="101">
        <v>3032</v>
      </c>
      <c r="DN29" s="101">
        <v>5326</v>
      </c>
      <c r="DO29" s="101">
        <v>345</v>
      </c>
      <c r="DP29" s="101">
        <v>271</v>
      </c>
      <c r="DR29" s="16">
        <f>'７割'!DR29+'８割 '!DR29+'９割'!DR29</f>
        <v>623</v>
      </c>
      <c r="DS29" s="16">
        <f>'７割'!DS29+'８割 '!DS29+'９割'!DS29</f>
        <v>3387284</v>
      </c>
      <c r="DT29" s="16">
        <f>'７割'!DT29+'８割 '!DT29+'９割'!DT29</f>
        <v>112</v>
      </c>
      <c r="DU29" s="16">
        <f>'７割'!DU29+'８割 '!DU29+'９割'!DU29</f>
        <v>2181365</v>
      </c>
      <c r="DV29" s="16">
        <f>'７割'!DV29+'８割 '!DV29+'９割'!DV29</f>
        <v>190</v>
      </c>
      <c r="DW29" s="16">
        <f>'７割'!DW29+'８割 '!DW29+'９割'!DW29</f>
        <v>5027317</v>
      </c>
      <c r="DX29" s="16">
        <f>'７割'!DX29+'８割 '!DX29+'９割'!DX29</f>
        <v>97</v>
      </c>
      <c r="DY29" s="16">
        <f>'７割'!DY29+'８割 '!DY29+'９割'!DY29</f>
        <v>3779514</v>
      </c>
      <c r="DZ29" s="16">
        <f>'７割'!DZ29+'８割 '!DZ29+'９割'!DZ29</f>
        <v>0</v>
      </c>
      <c r="EA29" s="16">
        <f>'７割'!EA29+'８割 '!EA29+'９割'!EA29</f>
        <v>0</v>
      </c>
      <c r="EB29" s="16">
        <f>'７割'!EB29+'８割 '!EB29+'９割'!EB29</f>
        <v>0</v>
      </c>
      <c r="EC29" s="16">
        <f>'７割'!EC29+'８割 '!EC29+'９割'!EC29</f>
        <v>0</v>
      </c>
      <c r="ED29" s="16">
        <f>'７割'!ED29+'８割 '!ED29+'９割'!ED29</f>
        <v>0</v>
      </c>
      <c r="EE29" s="16">
        <f>'７割'!EE29+'８割 '!EE29+'９割'!EE29</f>
        <v>0</v>
      </c>
      <c r="EF29" s="16">
        <f>'７割'!EF29+'８割 '!EF29+'９割'!EF29</f>
        <v>0</v>
      </c>
      <c r="EG29" s="16">
        <f>'７割'!EG29+'８割 '!EG29+'９割'!EG29</f>
        <v>0</v>
      </c>
      <c r="EH29" s="16">
        <f>IF(SUM(DR29,DT29,DV29,DX29,DZ29,EB29,ED29,EF29)='７割'!EH29+'８割 '!EH29+'９割'!EH29,SUM(DR29,DT29,DV29,DX29,DZ29,EB29,ED29,EF29),"数値エラー")</f>
        <v>1022</v>
      </c>
      <c r="EI29" s="16">
        <f>IF(SUM(DS29,DU29,DW29,DY29,EA29,EC29,EE29,EG29)='７割'!EI29++'８割 '!EI29+'９割'!EI29,SUM(DS29,DU29,DW29,DY29,EA29,EC29,EE29,EG29),"数値エラー")</f>
        <v>14375480</v>
      </c>
      <c r="EK29" s="7">
        <f t="shared" si="52"/>
        <v>107214</v>
      </c>
      <c r="EL29" s="7">
        <f t="shared" si="53"/>
        <v>3747755804</v>
      </c>
      <c r="EN29" s="69">
        <f>ROUND(EL29/INDEX(被保険者数!O:O,MATCH(A29,被保険者数!A:A,0),1),0)</f>
        <v>1006379</v>
      </c>
      <c r="EO29" s="1">
        <f t="shared" si="46"/>
        <v>26</v>
      </c>
      <c r="EP29" s="69">
        <f t="shared" si="47"/>
        <v>2011492910</v>
      </c>
      <c r="EQ29" s="69">
        <f t="shared" si="48"/>
        <v>1009318130</v>
      </c>
      <c r="ER29" s="69">
        <f t="shared" si="49"/>
        <v>726944764</v>
      </c>
      <c r="ES29" s="69">
        <f>ROUND(EP29/INDEX(被保険者数!O:O,MATCH(A29,被保険者数!A:A,0),1),0)</f>
        <v>540143</v>
      </c>
      <c r="ET29" s="69">
        <f t="shared" si="54"/>
        <v>32</v>
      </c>
      <c r="EU29" s="69">
        <f>ROUND(EQ29/INDEX(被保険者数!O:O,MATCH(A29,被保険者数!A:A,0),1),0)</f>
        <v>271031</v>
      </c>
      <c r="EV29" s="1">
        <f t="shared" si="55"/>
        <v>19</v>
      </c>
    </row>
    <row r="30" spans="1:152" s="1" customFormat="1" ht="15.95" customHeight="1" x14ac:dyDescent="0.15">
      <c r="A30" s="2" t="s">
        <v>62</v>
      </c>
      <c r="B30" s="6">
        <v>1874</v>
      </c>
      <c r="C30" s="213">
        <v>1190321800</v>
      </c>
      <c r="D30" s="213">
        <v>1041330710</v>
      </c>
      <c r="E30" s="213">
        <v>87835872</v>
      </c>
      <c r="F30" s="213">
        <v>58117425</v>
      </c>
      <c r="G30" s="213">
        <v>3037793</v>
      </c>
      <c r="H30" s="213">
        <v>25576</v>
      </c>
      <c r="I30" s="213">
        <v>485995280</v>
      </c>
      <c r="J30" s="213">
        <v>422829296</v>
      </c>
      <c r="K30" s="213">
        <v>14930801</v>
      </c>
      <c r="L30" s="213">
        <v>45354900</v>
      </c>
      <c r="M30" s="213">
        <v>2880283</v>
      </c>
      <c r="N30" s="213">
        <f t="shared" si="0"/>
        <v>27450</v>
      </c>
      <c r="O30" s="213">
        <f t="shared" si="1"/>
        <v>1676317080</v>
      </c>
      <c r="P30" s="213">
        <f t="shared" si="2"/>
        <v>1464160006</v>
      </c>
      <c r="Q30" s="213">
        <f t="shared" si="3"/>
        <v>102766673</v>
      </c>
      <c r="R30" s="213">
        <f t="shared" si="4"/>
        <v>103472325</v>
      </c>
      <c r="S30" s="213">
        <f t="shared" si="5"/>
        <v>5918076</v>
      </c>
      <c r="T30" s="212">
        <v>1</v>
      </c>
      <c r="U30" s="213">
        <v>122260</v>
      </c>
      <c r="V30" s="213">
        <v>97810</v>
      </c>
      <c r="W30" s="213">
        <v>0</v>
      </c>
      <c r="X30" s="213">
        <v>24450</v>
      </c>
      <c r="Y30" s="213">
        <v>0</v>
      </c>
      <c r="Z30" s="213">
        <v>3447</v>
      </c>
      <c r="AA30" s="213">
        <v>49825720</v>
      </c>
      <c r="AB30" s="213">
        <v>42938349</v>
      </c>
      <c r="AC30" s="213">
        <v>110729</v>
      </c>
      <c r="AD30" s="213">
        <v>6776642</v>
      </c>
      <c r="AE30" s="213">
        <v>0</v>
      </c>
      <c r="AF30" s="213">
        <f t="shared" si="6"/>
        <v>3448</v>
      </c>
      <c r="AG30" s="213">
        <f t="shared" si="7"/>
        <v>49947980</v>
      </c>
      <c r="AH30" s="213">
        <f t="shared" si="8"/>
        <v>43036159</v>
      </c>
      <c r="AI30" s="213">
        <f t="shared" si="9"/>
        <v>110729</v>
      </c>
      <c r="AJ30" s="213">
        <f t="shared" si="10"/>
        <v>6801092</v>
      </c>
      <c r="AK30" s="213">
        <f t="shared" si="11"/>
        <v>0</v>
      </c>
      <c r="AL30" s="212">
        <f t="shared" si="12"/>
        <v>30898</v>
      </c>
      <c r="AM30" s="213">
        <f t="shared" si="13"/>
        <v>1726265060</v>
      </c>
      <c r="AN30" s="213">
        <f t="shared" si="14"/>
        <v>1507196165</v>
      </c>
      <c r="AO30" s="213">
        <f t="shared" si="15"/>
        <v>102877402</v>
      </c>
      <c r="AP30" s="213">
        <f t="shared" si="16"/>
        <v>110273417</v>
      </c>
      <c r="AQ30" s="213">
        <f t="shared" si="17"/>
        <v>5918076</v>
      </c>
      <c r="AR30" s="213">
        <v>20501</v>
      </c>
      <c r="AS30" s="213">
        <v>270082660</v>
      </c>
      <c r="AT30" s="213">
        <v>234492872</v>
      </c>
      <c r="AU30" s="213">
        <v>3031338</v>
      </c>
      <c r="AV30" s="213">
        <v>31251322</v>
      </c>
      <c r="AW30" s="213">
        <v>1307128</v>
      </c>
      <c r="AX30" s="213">
        <f t="shared" si="18"/>
        <v>51399</v>
      </c>
      <c r="AY30" s="213">
        <f t="shared" si="19"/>
        <v>1996347720</v>
      </c>
      <c r="AZ30" s="213">
        <f t="shared" si="20"/>
        <v>1741689037</v>
      </c>
      <c r="BA30" s="213">
        <f t="shared" si="21"/>
        <v>105908740</v>
      </c>
      <c r="BB30" s="213">
        <f t="shared" si="22"/>
        <v>141524739</v>
      </c>
      <c r="BC30" s="213">
        <f t="shared" si="23"/>
        <v>7225204</v>
      </c>
      <c r="BD30" s="212">
        <v>1816</v>
      </c>
      <c r="BE30" s="213">
        <v>58468738</v>
      </c>
      <c r="BF30" s="213">
        <v>31847768</v>
      </c>
      <c r="BG30" s="213">
        <v>0</v>
      </c>
      <c r="BH30" s="213">
        <v>26620970</v>
      </c>
      <c r="BI30" s="213">
        <v>0</v>
      </c>
      <c r="BJ30" s="213">
        <v>1</v>
      </c>
      <c r="BK30" s="213">
        <v>1440</v>
      </c>
      <c r="BL30" s="213">
        <v>460</v>
      </c>
      <c r="BM30" s="213">
        <v>0</v>
      </c>
      <c r="BN30" s="213">
        <v>980</v>
      </c>
      <c r="BO30" s="213">
        <v>0</v>
      </c>
      <c r="BP30" s="213">
        <f t="shared" si="24"/>
        <v>1817</v>
      </c>
      <c r="BQ30" s="213">
        <f t="shared" si="25"/>
        <v>58470178</v>
      </c>
      <c r="BR30" s="213">
        <f t="shared" si="26"/>
        <v>31848228</v>
      </c>
      <c r="BS30" s="213">
        <f t="shared" si="27"/>
        <v>0</v>
      </c>
      <c r="BT30" s="213">
        <f t="shared" si="28"/>
        <v>26621950</v>
      </c>
      <c r="BU30" s="213">
        <f t="shared" si="29"/>
        <v>0</v>
      </c>
      <c r="BV30" s="212">
        <v>206</v>
      </c>
      <c r="BW30" s="213">
        <v>28294300</v>
      </c>
      <c r="BX30" s="213">
        <v>25136828</v>
      </c>
      <c r="BY30" s="213">
        <v>1141244</v>
      </c>
      <c r="BZ30" s="213">
        <v>1511596</v>
      </c>
      <c r="CA30" s="213">
        <v>504632</v>
      </c>
      <c r="CB30" s="213">
        <f t="shared" si="30"/>
        <v>51605</v>
      </c>
      <c r="CC30" s="213">
        <f t="shared" si="31"/>
        <v>2083112198</v>
      </c>
      <c r="CD30" s="213">
        <f t="shared" si="32"/>
        <v>1798674093</v>
      </c>
      <c r="CE30" s="213">
        <f t="shared" si="33"/>
        <v>107049984</v>
      </c>
      <c r="CF30" s="213">
        <f t="shared" si="34"/>
        <v>169658285</v>
      </c>
      <c r="CG30" s="213">
        <f t="shared" si="35"/>
        <v>7729836</v>
      </c>
      <c r="CH30" s="100">
        <v>377</v>
      </c>
      <c r="CI30" s="101">
        <v>2434631</v>
      </c>
      <c r="CJ30" s="101">
        <v>2071365</v>
      </c>
      <c r="CK30" s="101">
        <v>0</v>
      </c>
      <c r="CL30" s="101">
        <v>363266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50"/>
        <v>377</v>
      </c>
      <c r="DA30" s="101">
        <f t="shared" si="36"/>
        <v>2434631</v>
      </c>
      <c r="DB30" s="101">
        <f t="shared" si="37"/>
        <v>2071365</v>
      </c>
      <c r="DC30" s="101">
        <f t="shared" si="38"/>
        <v>0</v>
      </c>
      <c r="DD30" s="101">
        <f t="shared" si="39"/>
        <v>363266</v>
      </c>
      <c r="DE30" s="101">
        <f t="shared" si="40"/>
        <v>0</v>
      </c>
      <c r="DF30" s="101">
        <f t="shared" si="51"/>
        <v>51982</v>
      </c>
      <c r="DG30" s="101">
        <f t="shared" si="41"/>
        <v>2085546829</v>
      </c>
      <c r="DH30" s="101">
        <f t="shared" si="42"/>
        <v>1800745458</v>
      </c>
      <c r="DI30" s="101">
        <f t="shared" si="43"/>
        <v>107049984</v>
      </c>
      <c r="DJ30" s="101">
        <f t="shared" si="44"/>
        <v>170021551</v>
      </c>
      <c r="DK30" s="101">
        <f t="shared" si="45"/>
        <v>7729836</v>
      </c>
      <c r="DL30" s="101">
        <v>1376</v>
      </c>
      <c r="DM30" s="101">
        <v>1420</v>
      </c>
      <c r="DN30" s="101">
        <v>2796</v>
      </c>
      <c r="DO30" s="101">
        <v>291</v>
      </c>
      <c r="DP30" s="101">
        <v>77</v>
      </c>
      <c r="DR30" s="16">
        <f>'７割'!DR30+'８割 '!DR30+'９割'!DR30</f>
        <v>377</v>
      </c>
      <c r="DS30" s="16">
        <f>'７割'!DS30+'８割 '!DS30+'９割'!DS30</f>
        <v>2071365</v>
      </c>
      <c r="DT30" s="16">
        <f>'７割'!DT30+'８割 '!DT30+'９割'!DT30</f>
        <v>44</v>
      </c>
      <c r="DU30" s="16">
        <f>'７割'!DU30+'８割 '!DU30+'９割'!DU30</f>
        <v>441887</v>
      </c>
      <c r="DV30" s="16">
        <f>'７割'!DV30+'８割 '!DV30+'９割'!DV30</f>
        <v>66</v>
      </c>
      <c r="DW30" s="16">
        <f>'７割'!DW30+'８割 '!DW30+'９割'!DW30</f>
        <v>1936404</v>
      </c>
      <c r="DX30" s="16">
        <f>'７割'!DX30+'８割 '!DX30+'９割'!DX30</f>
        <v>66</v>
      </c>
      <c r="DY30" s="16">
        <f>'７割'!DY30+'８割 '!DY30+'９割'!DY30</f>
        <v>1895887</v>
      </c>
      <c r="DZ30" s="16">
        <f>'７割'!DZ30+'８割 '!DZ30+'９割'!DZ30</f>
        <v>1</v>
      </c>
      <c r="EA30" s="16">
        <f>'７割'!EA30+'８割 '!EA30+'９割'!EA30</f>
        <v>4212</v>
      </c>
      <c r="EB30" s="16">
        <f>'７割'!EB30+'８割 '!EB30+'９割'!EB30</f>
        <v>0</v>
      </c>
      <c r="EC30" s="16">
        <f>'７割'!EC30+'８割 '!EC30+'９割'!EC30</f>
        <v>0</v>
      </c>
      <c r="ED30" s="16">
        <f>'７割'!ED30+'８割 '!ED30+'９割'!ED30</f>
        <v>0</v>
      </c>
      <c r="EE30" s="16">
        <f>'７割'!EE30+'８割 '!EE30+'９割'!EE30</f>
        <v>0</v>
      </c>
      <c r="EF30" s="16">
        <f>'７割'!EF30+'８割 '!EF30+'９割'!EF30</f>
        <v>0</v>
      </c>
      <c r="EG30" s="16">
        <f>'７割'!EG30+'８割 '!EG30+'９割'!EG30</f>
        <v>0</v>
      </c>
      <c r="EH30" s="16">
        <f>IF(SUM(DR30,DT30,DV30,DX30,DZ30,EB30,ED30,EF30)='７割'!EH30+'８割 '!EH30+'９割'!EH30,SUM(DR30,DT30,DV30,DX30,DZ30,EB30,ED30,EF30),"数値エラー")</f>
        <v>554</v>
      </c>
      <c r="EI30" s="16">
        <f>IF(SUM(DS30,DU30,DW30,DY30,EA30,EC30,EE30,EG30)='７割'!EI30++'８割 '!EI30+'９割'!EI30,SUM(DS30,DU30,DW30,DY30,EA30,EC30,EE30,EG30),"数値エラー")</f>
        <v>6349755</v>
      </c>
      <c r="EK30" s="7">
        <f t="shared" si="52"/>
        <v>52159</v>
      </c>
      <c r="EL30" s="7">
        <f t="shared" si="53"/>
        <v>2089461953</v>
      </c>
      <c r="EN30" s="69">
        <f>ROUND(EL30/INDEX(被保険者数!O:O,MATCH(A30,被保険者数!A:A,0),1),0)</f>
        <v>1072619</v>
      </c>
      <c r="EO30" s="1">
        <f t="shared" si="46"/>
        <v>11</v>
      </c>
      <c r="EP30" s="69">
        <f t="shared" si="47"/>
        <v>1190444060</v>
      </c>
      <c r="EQ30" s="69">
        <f t="shared" si="48"/>
        <v>535821000</v>
      </c>
      <c r="ER30" s="69">
        <f t="shared" si="49"/>
        <v>363196893</v>
      </c>
      <c r="ES30" s="69">
        <f>ROUND(EP30/INDEX(被保険者数!O:O,MATCH(A30,被保険者数!A:A,0),1),0)</f>
        <v>611111</v>
      </c>
      <c r="ET30" s="69">
        <f t="shared" si="54"/>
        <v>14</v>
      </c>
      <c r="EU30" s="69">
        <f>ROUND(EQ30/INDEX(被保険者数!O:O,MATCH(A30,被保険者数!A:A,0),1),0)</f>
        <v>275062</v>
      </c>
      <c r="EV30" s="1">
        <f t="shared" si="55"/>
        <v>14</v>
      </c>
    </row>
    <row r="31" spans="1:152" s="1" customFormat="1" ht="15.95" customHeight="1" x14ac:dyDescent="0.15">
      <c r="A31" s="2" t="s">
        <v>50</v>
      </c>
      <c r="B31" s="6">
        <v>3610</v>
      </c>
      <c r="C31" s="213">
        <v>2318604060</v>
      </c>
      <c r="D31" s="213">
        <v>2019511965</v>
      </c>
      <c r="E31" s="213">
        <v>173529943</v>
      </c>
      <c r="F31" s="213">
        <v>120651714</v>
      </c>
      <c r="G31" s="213">
        <v>4910438</v>
      </c>
      <c r="H31" s="213">
        <v>47954</v>
      </c>
      <c r="I31" s="213">
        <v>979340140</v>
      </c>
      <c r="J31" s="213">
        <v>847873964</v>
      </c>
      <c r="K31" s="213">
        <v>30738699</v>
      </c>
      <c r="L31" s="213">
        <v>89115253</v>
      </c>
      <c r="M31" s="213">
        <v>11612224</v>
      </c>
      <c r="N31" s="213">
        <f t="shared" si="0"/>
        <v>51564</v>
      </c>
      <c r="O31" s="213">
        <f t="shared" si="1"/>
        <v>3297944200</v>
      </c>
      <c r="P31" s="213">
        <f t="shared" si="2"/>
        <v>2867385929</v>
      </c>
      <c r="Q31" s="213">
        <f t="shared" si="3"/>
        <v>204268642</v>
      </c>
      <c r="R31" s="213">
        <f t="shared" si="4"/>
        <v>209766967</v>
      </c>
      <c r="S31" s="213">
        <f t="shared" si="5"/>
        <v>16522662</v>
      </c>
      <c r="T31" s="212">
        <v>7</v>
      </c>
      <c r="U31" s="213">
        <v>2191430</v>
      </c>
      <c r="V31" s="213">
        <v>1944977</v>
      </c>
      <c r="W31" s="213">
        <v>81055</v>
      </c>
      <c r="X31" s="213">
        <v>165398</v>
      </c>
      <c r="Y31" s="213">
        <v>0</v>
      </c>
      <c r="Z31" s="213">
        <v>7112</v>
      </c>
      <c r="AA31" s="213">
        <v>94774390</v>
      </c>
      <c r="AB31" s="213">
        <v>81074139</v>
      </c>
      <c r="AC31" s="213">
        <v>212605</v>
      </c>
      <c r="AD31" s="213">
        <v>13461434</v>
      </c>
      <c r="AE31" s="213">
        <v>26212</v>
      </c>
      <c r="AF31" s="213">
        <f t="shared" si="6"/>
        <v>7119</v>
      </c>
      <c r="AG31" s="213">
        <f t="shared" si="7"/>
        <v>96965820</v>
      </c>
      <c r="AH31" s="213">
        <f t="shared" si="8"/>
        <v>83019116</v>
      </c>
      <c r="AI31" s="213">
        <f t="shared" si="9"/>
        <v>293660</v>
      </c>
      <c r="AJ31" s="213">
        <f t="shared" si="10"/>
        <v>13626832</v>
      </c>
      <c r="AK31" s="213">
        <f t="shared" si="11"/>
        <v>26212</v>
      </c>
      <c r="AL31" s="212">
        <f t="shared" si="12"/>
        <v>58683</v>
      </c>
      <c r="AM31" s="213">
        <f t="shared" si="13"/>
        <v>3394910020</v>
      </c>
      <c r="AN31" s="213">
        <f t="shared" si="14"/>
        <v>2950405045</v>
      </c>
      <c r="AO31" s="213">
        <f t="shared" si="15"/>
        <v>204562302</v>
      </c>
      <c r="AP31" s="213">
        <f t="shared" si="16"/>
        <v>223393799</v>
      </c>
      <c r="AQ31" s="213">
        <f t="shared" si="17"/>
        <v>16548874</v>
      </c>
      <c r="AR31" s="213">
        <v>34869</v>
      </c>
      <c r="AS31" s="213">
        <v>461355020</v>
      </c>
      <c r="AT31" s="213">
        <v>398034647</v>
      </c>
      <c r="AU31" s="213">
        <v>5063692</v>
      </c>
      <c r="AV31" s="213">
        <v>55301633</v>
      </c>
      <c r="AW31" s="213">
        <v>2955048</v>
      </c>
      <c r="AX31" s="213">
        <f t="shared" si="18"/>
        <v>93552</v>
      </c>
      <c r="AY31" s="213">
        <f t="shared" si="19"/>
        <v>3856265040</v>
      </c>
      <c r="AZ31" s="213">
        <f t="shared" si="20"/>
        <v>3348439692</v>
      </c>
      <c r="BA31" s="213">
        <f t="shared" si="21"/>
        <v>209625994</v>
      </c>
      <c r="BB31" s="213">
        <f t="shared" si="22"/>
        <v>278695432</v>
      </c>
      <c r="BC31" s="213">
        <f t="shared" si="23"/>
        <v>19503922</v>
      </c>
      <c r="BD31" s="212">
        <v>3495</v>
      </c>
      <c r="BE31" s="213">
        <v>127543294</v>
      </c>
      <c r="BF31" s="213">
        <v>67591264</v>
      </c>
      <c r="BG31" s="213">
        <v>0</v>
      </c>
      <c r="BH31" s="213">
        <v>59952030</v>
      </c>
      <c r="BI31" s="213">
        <v>0</v>
      </c>
      <c r="BJ31" s="213">
        <v>7</v>
      </c>
      <c r="BK31" s="213">
        <v>59000</v>
      </c>
      <c r="BL31" s="213">
        <v>45520</v>
      </c>
      <c r="BM31" s="213">
        <v>0</v>
      </c>
      <c r="BN31" s="213">
        <v>13480</v>
      </c>
      <c r="BO31" s="213">
        <v>0</v>
      </c>
      <c r="BP31" s="213">
        <f t="shared" si="24"/>
        <v>3502</v>
      </c>
      <c r="BQ31" s="213">
        <f t="shared" si="25"/>
        <v>127602294</v>
      </c>
      <c r="BR31" s="213">
        <f t="shared" si="26"/>
        <v>67636784</v>
      </c>
      <c r="BS31" s="213">
        <f t="shared" si="27"/>
        <v>0</v>
      </c>
      <c r="BT31" s="213">
        <f t="shared" si="28"/>
        <v>59965510</v>
      </c>
      <c r="BU31" s="213">
        <f t="shared" si="29"/>
        <v>0</v>
      </c>
      <c r="BV31" s="212">
        <v>611</v>
      </c>
      <c r="BW31" s="213">
        <v>125071360</v>
      </c>
      <c r="BX31" s="213">
        <v>108012443</v>
      </c>
      <c r="BY31" s="213">
        <v>8956189</v>
      </c>
      <c r="BZ31" s="213">
        <v>3982964</v>
      </c>
      <c r="CA31" s="213">
        <v>4119764</v>
      </c>
      <c r="CB31" s="213">
        <f t="shared" si="30"/>
        <v>94163</v>
      </c>
      <c r="CC31" s="213">
        <f t="shared" si="31"/>
        <v>4108938694</v>
      </c>
      <c r="CD31" s="213">
        <f t="shared" si="32"/>
        <v>3524088919</v>
      </c>
      <c r="CE31" s="213">
        <f t="shared" si="33"/>
        <v>218582183</v>
      </c>
      <c r="CF31" s="213">
        <f t="shared" si="34"/>
        <v>342643906</v>
      </c>
      <c r="CG31" s="213">
        <f t="shared" si="35"/>
        <v>23623686</v>
      </c>
      <c r="CH31" s="100">
        <v>409</v>
      </c>
      <c r="CI31" s="101">
        <v>2589543</v>
      </c>
      <c r="CJ31" s="101">
        <v>2172100</v>
      </c>
      <c r="CK31" s="101">
        <v>0</v>
      </c>
      <c r="CL31" s="101">
        <v>417443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50"/>
        <v>409</v>
      </c>
      <c r="DA31" s="101">
        <f t="shared" si="36"/>
        <v>2589543</v>
      </c>
      <c r="DB31" s="101">
        <f t="shared" si="37"/>
        <v>2172100</v>
      </c>
      <c r="DC31" s="101">
        <f t="shared" si="38"/>
        <v>0</v>
      </c>
      <c r="DD31" s="101">
        <f t="shared" si="39"/>
        <v>417443</v>
      </c>
      <c r="DE31" s="101">
        <f t="shared" si="40"/>
        <v>0</v>
      </c>
      <c r="DF31" s="101">
        <f t="shared" si="51"/>
        <v>94572</v>
      </c>
      <c r="DG31" s="101">
        <f t="shared" si="41"/>
        <v>4111528237</v>
      </c>
      <c r="DH31" s="101">
        <f t="shared" si="42"/>
        <v>3526261019</v>
      </c>
      <c r="DI31" s="101">
        <f t="shared" si="43"/>
        <v>218582183</v>
      </c>
      <c r="DJ31" s="101">
        <f t="shared" si="44"/>
        <v>343061349</v>
      </c>
      <c r="DK31" s="101">
        <f t="shared" si="45"/>
        <v>23623686</v>
      </c>
      <c r="DL31" s="101">
        <v>2694</v>
      </c>
      <c r="DM31" s="101">
        <v>3088</v>
      </c>
      <c r="DN31" s="101">
        <v>5782</v>
      </c>
      <c r="DO31" s="101">
        <v>532</v>
      </c>
      <c r="DP31" s="101">
        <v>305</v>
      </c>
      <c r="DR31" s="16">
        <f>'７割'!DR31+'８割 '!DR31+'９割'!DR31</f>
        <v>409</v>
      </c>
      <c r="DS31" s="16">
        <f>'７割'!DS31+'８割 '!DS31+'９割'!DS31</f>
        <v>2172100</v>
      </c>
      <c r="DT31" s="16">
        <f>'７割'!DT31+'８割 '!DT31+'９割'!DT31</f>
        <v>81</v>
      </c>
      <c r="DU31" s="16">
        <f>'７割'!DU31+'８割 '!DU31+'９割'!DU31</f>
        <v>1220040</v>
      </c>
      <c r="DV31" s="16">
        <f>'７割'!DV31+'８割 '!DV31+'９割'!DV31</f>
        <v>116</v>
      </c>
      <c r="DW31" s="16">
        <f>'７割'!DW31+'８割 '!DW31+'９割'!DW31</f>
        <v>4531829</v>
      </c>
      <c r="DX31" s="16">
        <f>'７割'!DX31+'８割 '!DX31+'９割'!DX31</f>
        <v>93</v>
      </c>
      <c r="DY31" s="16">
        <f>'７割'!DY31+'８割 '!DY31+'９割'!DY31</f>
        <v>2593808</v>
      </c>
      <c r="DZ31" s="16">
        <f>'７割'!DZ31+'８割 '!DZ31+'９割'!DZ31</f>
        <v>2</v>
      </c>
      <c r="EA31" s="16">
        <f>'７割'!EA31+'８割 '!EA31+'９割'!EA31</f>
        <v>163779</v>
      </c>
      <c r="EB31" s="16">
        <f>'７割'!EB31+'８割 '!EB31+'９割'!EB31</f>
        <v>0</v>
      </c>
      <c r="EC31" s="16">
        <f>'７割'!EC31+'８割 '!EC31+'９割'!EC31</f>
        <v>0</v>
      </c>
      <c r="ED31" s="16">
        <f>'７割'!ED31+'８割 '!ED31+'９割'!ED31</f>
        <v>0</v>
      </c>
      <c r="EE31" s="16">
        <f>'７割'!EE31+'８割 '!EE31+'９割'!EE31</f>
        <v>0</v>
      </c>
      <c r="EF31" s="16">
        <f>'７割'!EF31+'８割 '!EF31+'９割'!EF31</f>
        <v>0</v>
      </c>
      <c r="EG31" s="16">
        <f>'７割'!EG31+'８割 '!EG31+'９割'!EG31</f>
        <v>0</v>
      </c>
      <c r="EH31" s="16">
        <f>IF(SUM(DR31,DT31,DV31,DX31,DZ31,EB31,ED31,EF31)='７割'!EH31+'８割 '!EH31+'９割'!EH31,SUM(DR31,DT31,DV31,DX31,DZ31,EB31,ED31,EF31),"数値エラー")</f>
        <v>701</v>
      </c>
      <c r="EI31" s="16">
        <f>IF(SUM(DS31,DU31,DW31,DY31,EA31,EC31,EE31,EG31)='７割'!EI31++'８割 '!EI31+'９割'!EI31,SUM(DS31,DU31,DW31,DY31,EA31,EC31,EE31,EG31),"数値エラー")</f>
        <v>10681556</v>
      </c>
      <c r="EK31" s="7">
        <f t="shared" si="52"/>
        <v>94864</v>
      </c>
      <c r="EL31" s="7">
        <f t="shared" si="53"/>
        <v>4119620250</v>
      </c>
      <c r="EN31" s="69">
        <f>ROUND(EL31/INDEX(被保険者数!O:O,MATCH(A31,被保険者数!A:A,0),1),0)</f>
        <v>1109513</v>
      </c>
      <c r="EO31" s="1">
        <f t="shared" si="46"/>
        <v>6</v>
      </c>
      <c r="EP31" s="69">
        <f t="shared" si="47"/>
        <v>2320795490</v>
      </c>
      <c r="EQ31" s="69">
        <f t="shared" si="48"/>
        <v>1074114530</v>
      </c>
      <c r="ER31" s="69">
        <f t="shared" si="49"/>
        <v>724710230</v>
      </c>
      <c r="ES31" s="69">
        <f>ROUND(EP31/INDEX(被保険者数!O:O,MATCH(A31,被保険者数!A:A,0),1),0)</f>
        <v>625046</v>
      </c>
      <c r="ET31" s="69">
        <f t="shared" si="54"/>
        <v>12</v>
      </c>
      <c r="EU31" s="69">
        <f>ROUND(EQ31/INDEX(被保険者数!O:O,MATCH(A31,被保険者数!A:A,0),1),0)</f>
        <v>289285</v>
      </c>
      <c r="EV31" s="1">
        <f t="shared" si="55"/>
        <v>5</v>
      </c>
    </row>
    <row r="32" spans="1:152" s="1" customFormat="1" ht="15.95" customHeight="1" x14ac:dyDescent="0.15">
      <c r="A32" s="2" t="s">
        <v>51</v>
      </c>
      <c r="B32" s="6">
        <v>48</v>
      </c>
      <c r="C32" s="213">
        <v>30113260</v>
      </c>
      <c r="D32" s="213">
        <v>26870252</v>
      </c>
      <c r="E32" s="213">
        <v>2123294</v>
      </c>
      <c r="F32" s="213">
        <v>1067114</v>
      </c>
      <c r="G32" s="213">
        <v>52600</v>
      </c>
      <c r="H32" s="213">
        <v>937</v>
      </c>
      <c r="I32" s="213">
        <v>12150820</v>
      </c>
      <c r="J32" s="213">
        <v>10569065</v>
      </c>
      <c r="K32" s="213">
        <v>29734</v>
      </c>
      <c r="L32" s="213">
        <v>1548239</v>
      </c>
      <c r="M32" s="213">
        <v>3782</v>
      </c>
      <c r="N32" s="213">
        <f t="shared" si="0"/>
        <v>985</v>
      </c>
      <c r="O32" s="213">
        <f t="shared" si="1"/>
        <v>42264080</v>
      </c>
      <c r="P32" s="213">
        <f t="shared" si="2"/>
        <v>37439317</v>
      </c>
      <c r="Q32" s="213">
        <f t="shared" si="3"/>
        <v>2153028</v>
      </c>
      <c r="R32" s="213">
        <f t="shared" si="4"/>
        <v>2615353</v>
      </c>
      <c r="S32" s="213">
        <f t="shared" si="5"/>
        <v>56382</v>
      </c>
      <c r="T32" s="212">
        <v>0</v>
      </c>
      <c r="U32" s="213">
        <v>0</v>
      </c>
      <c r="V32" s="213">
        <v>0</v>
      </c>
      <c r="W32" s="213">
        <v>0</v>
      </c>
      <c r="X32" s="213">
        <v>0</v>
      </c>
      <c r="Y32" s="213">
        <v>0</v>
      </c>
      <c r="Z32" s="213">
        <v>92</v>
      </c>
      <c r="AA32" s="213">
        <v>1443100</v>
      </c>
      <c r="AB32" s="213">
        <v>1248677</v>
      </c>
      <c r="AC32" s="213">
        <v>0</v>
      </c>
      <c r="AD32" s="213">
        <v>194423</v>
      </c>
      <c r="AE32" s="213">
        <v>0</v>
      </c>
      <c r="AF32" s="213">
        <f t="shared" si="6"/>
        <v>92</v>
      </c>
      <c r="AG32" s="213">
        <f t="shared" si="7"/>
        <v>1443100</v>
      </c>
      <c r="AH32" s="213">
        <f t="shared" si="8"/>
        <v>1248677</v>
      </c>
      <c r="AI32" s="213">
        <f t="shared" si="9"/>
        <v>0</v>
      </c>
      <c r="AJ32" s="213">
        <f t="shared" si="10"/>
        <v>194423</v>
      </c>
      <c r="AK32" s="213">
        <f t="shared" si="11"/>
        <v>0</v>
      </c>
      <c r="AL32" s="212">
        <f t="shared" si="12"/>
        <v>1077</v>
      </c>
      <c r="AM32" s="213">
        <f t="shared" si="13"/>
        <v>43707180</v>
      </c>
      <c r="AN32" s="213">
        <f t="shared" si="14"/>
        <v>38687994</v>
      </c>
      <c r="AO32" s="213">
        <f t="shared" si="15"/>
        <v>2153028</v>
      </c>
      <c r="AP32" s="213">
        <f t="shared" si="16"/>
        <v>2809776</v>
      </c>
      <c r="AQ32" s="213">
        <f t="shared" si="17"/>
        <v>56382</v>
      </c>
      <c r="AR32" s="213">
        <v>284</v>
      </c>
      <c r="AS32" s="213">
        <v>3844550</v>
      </c>
      <c r="AT32" s="213">
        <v>3350937</v>
      </c>
      <c r="AU32" s="213">
        <v>6089</v>
      </c>
      <c r="AV32" s="213">
        <v>477524</v>
      </c>
      <c r="AW32" s="213">
        <v>10000</v>
      </c>
      <c r="AX32" s="213">
        <f t="shared" si="18"/>
        <v>1361</v>
      </c>
      <c r="AY32" s="213">
        <f t="shared" si="19"/>
        <v>47551730</v>
      </c>
      <c r="AZ32" s="213">
        <f t="shared" si="20"/>
        <v>42038931</v>
      </c>
      <c r="BA32" s="213">
        <f t="shared" si="21"/>
        <v>2159117</v>
      </c>
      <c r="BB32" s="213">
        <f t="shared" si="22"/>
        <v>3287300</v>
      </c>
      <c r="BC32" s="213">
        <f t="shared" si="23"/>
        <v>66382</v>
      </c>
      <c r="BD32" s="212">
        <v>47</v>
      </c>
      <c r="BE32" s="213">
        <v>1683224</v>
      </c>
      <c r="BF32" s="213">
        <v>1298594</v>
      </c>
      <c r="BG32" s="213">
        <v>0</v>
      </c>
      <c r="BH32" s="213">
        <v>384630</v>
      </c>
      <c r="BI32" s="213">
        <v>0</v>
      </c>
      <c r="BJ32" s="213">
        <v>0</v>
      </c>
      <c r="BK32" s="213">
        <v>0</v>
      </c>
      <c r="BL32" s="213">
        <v>0</v>
      </c>
      <c r="BM32" s="213">
        <v>0</v>
      </c>
      <c r="BN32" s="213">
        <v>0</v>
      </c>
      <c r="BO32" s="213">
        <v>0</v>
      </c>
      <c r="BP32" s="213">
        <f t="shared" si="24"/>
        <v>47</v>
      </c>
      <c r="BQ32" s="213">
        <f t="shared" si="25"/>
        <v>1683224</v>
      </c>
      <c r="BR32" s="213">
        <f t="shared" si="26"/>
        <v>1298594</v>
      </c>
      <c r="BS32" s="213">
        <f t="shared" si="27"/>
        <v>0</v>
      </c>
      <c r="BT32" s="213">
        <f t="shared" si="28"/>
        <v>384630</v>
      </c>
      <c r="BU32" s="213">
        <f t="shared" si="29"/>
        <v>0</v>
      </c>
      <c r="BV32" s="212">
        <v>2</v>
      </c>
      <c r="BW32" s="213">
        <v>111880</v>
      </c>
      <c r="BX32" s="213">
        <v>89504</v>
      </c>
      <c r="BY32" s="213">
        <v>5359</v>
      </c>
      <c r="BZ32" s="213">
        <v>17017</v>
      </c>
      <c r="CA32" s="213">
        <v>0</v>
      </c>
      <c r="CB32" s="213">
        <f t="shared" si="30"/>
        <v>1363</v>
      </c>
      <c r="CC32" s="213">
        <f t="shared" si="31"/>
        <v>49346834</v>
      </c>
      <c r="CD32" s="213">
        <f t="shared" si="32"/>
        <v>43427029</v>
      </c>
      <c r="CE32" s="213">
        <f t="shared" si="33"/>
        <v>2164476</v>
      </c>
      <c r="CF32" s="213">
        <f t="shared" si="34"/>
        <v>3688947</v>
      </c>
      <c r="CG32" s="213">
        <f t="shared" si="35"/>
        <v>66382</v>
      </c>
      <c r="CH32" s="100">
        <v>4</v>
      </c>
      <c r="CI32" s="101">
        <v>31340</v>
      </c>
      <c r="CJ32" s="101">
        <v>27557</v>
      </c>
      <c r="CK32" s="101">
        <v>0</v>
      </c>
      <c r="CL32" s="101">
        <v>3783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50"/>
        <v>4</v>
      </c>
      <c r="DA32" s="101">
        <f t="shared" si="36"/>
        <v>31340</v>
      </c>
      <c r="DB32" s="101">
        <f t="shared" si="37"/>
        <v>27557</v>
      </c>
      <c r="DC32" s="101">
        <f t="shared" si="38"/>
        <v>0</v>
      </c>
      <c r="DD32" s="101">
        <f t="shared" si="39"/>
        <v>3783</v>
      </c>
      <c r="DE32" s="101">
        <f t="shared" si="40"/>
        <v>0</v>
      </c>
      <c r="DF32" s="101">
        <f t="shared" si="51"/>
        <v>1367</v>
      </c>
      <c r="DG32" s="101">
        <f t="shared" si="41"/>
        <v>49378174</v>
      </c>
      <c r="DH32" s="101">
        <f t="shared" si="42"/>
        <v>43454586</v>
      </c>
      <c r="DI32" s="101">
        <f t="shared" si="43"/>
        <v>2164476</v>
      </c>
      <c r="DJ32" s="101">
        <f t="shared" si="44"/>
        <v>3692730</v>
      </c>
      <c r="DK32" s="101">
        <f t="shared" si="45"/>
        <v>66382</v>
      </c>
      <c r="DL32" s="101">
        <v>39</v>
      </c>
      <c r="DM32" s="101">
        <v>21</v>
      </c>
      <c r="DN32" s="101">
        <v>60</v>
      </c>
      <c r="DO32" s="101">
        <v>1</v>
      </c>
      <c r="DP32" s="101">
        <v>0</v>
      </c>
      <c r="DR32" s="16">
        <f>'７割'!DR32+'８割 '!DR32+'９割'!DR32</f>
        <v>4</v>
      </c>
      <c r="DS32" s="16">
        <f>'７割'!DS32+'８割 '!DS32+'９割'!DS32</f>
        <v>27557</v>
      </c>
      <c r="DT32" s="16">
        <f>'７割'!DT32+'８割 '!DT32+'９割'!DT32</f>
        <v>0</v>
      </c>
      <c r="DU32" s="16">
        <f>'７割'!DU32+'８割 '!DU32+'９割'!DU32</f>
        <v>0</v>
      </c>
      <c r="DV32" s="16">
        <f>'７割'!DV32+'８割 '!DV32+'９割'!DV32</f>
        <v>0</v>
      </c>
      <c r="DW32" s="16">
        <f>'７割'!DW32+'８割 '!DW32+'９割'!DW32</f>
        <v>0</v>
      </c>
      <c r="DX32" s="16">
        <f>'７割'!DX32+'８割 '!DX32+'９割'!DX32</f>
        <v>2</v>
      </c>
      <c r="DY32" s="16">
        <f>'７割'!DY32+'８割 '!DY32+'９割'!DY32</f>
        <v>12115</v>
      </c>
      <c r="DZ32" s="16">
        <f>'７割'!DZ32+'８割 '!DZ32+'９割'!DZ32</f>
        <v>0</v>
      </c>
      <c r="EA32" s="16">
        <f>'７割'!EA32+'８割 '!EA32+'９割'!EA32</f>
        <v>0</v>
      </c>
      <c r="EB32" s="16">
        <f>'７割'!EB32+'８割 '!EB32+'９割'!EB32</f>
        <v>0</v>
      </c>
      <c r="EC32" s="16">
        <f>'７割'!EC32+'８割 '!EC32+'９割'!EC32</f>
        <v>0</v>
      </c>
      <c r="ED32" s="16">
        <f>'７割'!ED32+'８割 '!ED32+'９割'!ED32</f>
        <v>0</v>
      </c>
      <c r="EE32" s="16">
        <f>'７割'!EE32+'８割 '!EE32+'９割'!EE32</f>
        <v>0</v>
      </c>
      <c r="EF32" s="16">
        <f>'７割'!EF32+'８割 '!EF32+'９割'!EF32</f>
        <v>0</v>
      </c>
      <c r="EG32" s="16">
        <f>'７割'!EG32+'８割 '!EG32+'９割'!EG32</f>
        <v>0</v>
      </c>
      <c r="EH32" s="16">
        <f>IF(SUM(DR32,DT32,DV32,DX32,DZ32,EB32,ED32,EF32)='７割'!EH32+'８割 '!EH32+'９割'!EH32,SUM(DR32,DT32,DV32,DX32,DZ32,EB32,ED32,EF32),"数値エラー")</f>
        <v>6</v>
      </c>
      <c r="EI32" s="16">
        <f>IF(SUM(DS32,DU32,DW32,DY32,EA32,EC32,EE32,EG32)='７割'!EI32++'８割 '!EI32+'９割'!EI32,SUM(DS32,DU32,DW32,DY32,EA32,EC32,EE32,EG32),"数値エラー")</f>
        <v>39672</v>
      </c>
      <c r="EK32" s="7">
        <f t="shared" si="52"/>
        <v>1369</v>
      </c>
      <c r="EL32" s="7">
        <f t="shared" si="53"/>
        <v>49386506</v>
      </c>
      <c r="EN32" s="69">
        <f>ROUND(EL32/INDEX(被保険者数!O:O,MATCH(A32,被保険者数!A:A,0),1),0)</f>
        <v>641383</v>
      </c>
      <c r="EO32" s="1">
        <f t="shared" si="46"/>
        <v>42</v>
      </c>
      <c r="EP32" s="69">
        <f t="shared" si="47"/>
        <v>30113260</v>
      </c>
      <c r="EQ32" s="69">
        <f t="shared" si="48"/>
        <v>13593920</v>
      </c>
      <c r="ER32" s="69">
        <f t="shared" si="49"/>
        <v>5679326</v>
      </c>
      <c r="ES32" s="69">
        <f>ROUND(EP32/INDEX(被保険者数!O:O,MATCH(A32,被保険者数!A:A,0),1),0)</f>
        <v>391081</v>
      </c>
      <c r="ET32" s="69">
        <f t="shared" si="54"/>
        <v>42</v>
      </c>
      <c r="EU32" s="69">
        <f>ROUND(EQ32/INDEX(被保険者数!O:O,MATCH(A32,被保険者数!A:A,0),1),0)</f>
        <v>176544</v>
      </c>
      <c r="EV32" s="1">
        <f t="shared" si="55"/>
        <v>42</v>
      </c>
    </row>
    <row r="33" spans="1:152" s="1" customFormat="1" ht="15.95" customHeight="1" x14ac:dyDescent="0.15">
      <c r="A33" s="2" t="s">
        <v>52</v>
      </c>
      <c r="B33" s="6">
        <v>97</v>
      </c>
      <c r="C33" s="213">
        <v>63119680</v>
      </c>
      <c r="D33" s="213">
        <v>56212173</v>
      </c>
      <c r="E33" s="213">
        <v>4150238</v>
      </c>
      <c r="F33" s="213">
        <v>2599964</v>
      </c>
      <c r="G33" s="213">
        <v>157305</v>
      </c>
      <c r="H33" s="213">
        <v>1045</v>
      </c>
      <c r="I33" s="213">
        <v>23134880</v>
      </c>
      <c r="J33" s="213">
        <v>20648275</v>
      </c>
      <c r="K33" s="213">
        <v>643668</v>
      </c>
      <c r="L33" s="213">
        <v>1767189</v>
      </c>
      <c r="M33" s="213">
        <v>75748</v>
      </c>
      <c r="N33" s="213">
        <f t="shared" si="0"/>
        <v>1142</v>
      </c>
      <c r="O33" s="213">
        <f t="shared" si="1"/>
        <v>86254560</v>
      </c>
      <c r="P33" s="213">
        <f t="shared" si="2"/>
        <v>76860448</v>
      </c>
      <c r="Q33" s="213">
        <f t="shared" si="3"/>
        <v>4793906</v>
      </c>
      <c r="R33" s="213">
        <f t="shared" si="4"/>
        <v>4367153</v>
      </c>
      <c r="S33" s="213">
        <f t="shared" si="5"/>
        <v>233053</v>
      </c>
      <c r="T33" s="212">
        <v>1</v>
      </c>
      <c r="U33" s="213">
        <v>151240</v>
      </c>
      <c r="V33" s="213">
        <v>136120</v>
      </c>
      <c r="W33" s="213">
        <v>0</v>
      </c>
      <c r="X33" s="213">
        <v>15120</v>
      </c>
      <c r="Y33" s="213">
        <v>0</v>
      </c>
      <c r="Z33" s="213">
        <v>79</v>
      </c>
      <c r="AA33" s="213">
        <v>1132060</v>
      </c>
      <c r="AB33" s="213">
        <v>981246</v>
      </c>
      <c r="AC33" s="213">
        <v>0</v>
      </c>
      <c r="AD33" s="213">
        <v>150814</v>
      </c>
      <c r="AE33" s="213">
        <v>0</v>
      </c>
      <c r="AF33" s="213">
        <f t="shared" si="6"/>
        <v>80</v>
      </c>
      <c r="AG33" s="213">
        <f t="shared" si="7"/>
        <v>1283300</v>
      </c>
      <c r="AH33" s="213">
        <f t="shared" si="8"/>
        <v>1117366</v>
      </c>
      <c r="AI33" s="213">
        <f t="shared" si="9"/>
        <v>0</v>
      </c>
      <c r="AJ33" s="213">
        <f t="shared" si="10"/>
        <v>165934</v>
      </c>
      <c r="AK33" s="213">
        <f t="shared" si="11"/>
        <v>0</v>
      </c>
      <c r="AL33" s="212">
        <f t="shared" si="12"/>
        <v>1222</v>
      </c>
      <c r="AM33" s="213">
        <f t="shared" si="13"/>
        <v>87537860</v>
      </c>
      <c r="AN33" s="213">
        <f t="shared" si="14"/>
        <v>77977814</v>
      </c>
      <c r="AO33" s="213">
        <f t="shared" si="15"/>
        <v>4793906</v>
      </c>
      <c r="AP33" s="213">
        <f t="shared" si="16"/>
        <v>4533087</v>
      </c>
      <c r="AQ33" s="213">
        <f t="shared" si="17"/>
        <v>233053</v>
      </c>
      <c r="AR33" s="213">
        <v>202</v>
      </c>
      <c r="AS33" s="213">
        <v>2647530</v>
      </c>
      <c r="AT33" s="213">
        <v>2371945</v>
      </c>
      <c r="AU33" s="213">
        <v>0</v>
      </c>
      <c r="AV33" s="213">
        <v>246567</v>
      </c>
      <c r="AW33" s="213">
        <v>29018</v>
      </c>
      <c r="AX33" s="213">
        <f t="shared" si="18"/>
        <v>1424</v>
      </c>
      <c r="AY33" s="213">
        <f t="shared" si="19"/>
        <v>90185390</v>
      </c>
      <c r="AZ33" s="213">
        <f t="shared" si="20"/>
        <v>80349759</v>
      </c>
      <c r="BA33" s="213">
        <f t="shared" si="21"/>
        <v>4793906</v>
      </c>
      <c r="BB33" s="213">
        <f t="shared" si="22"/>
        <v>4779654</v>
      </c>
      <c r="BC33" s="213">
        <f t="shared" si="23"/>
        <v>262071</v>
      </c>
      <c r="BD33" s="212">
        <v>96</v>
      </c>
      <c r="BE33" s="213">
        <v>3487753</v>
      </c>
      <c r="BF33" s="213">
        <v>2127893</v>
      </c>
      <c r="BG33" s="213">
        <v>0</v>
      </c>
      <c r="BH33" s="213">
        <v>1359860</v>
      </c>
      <c r="BI33" s="213">
        <v>0</v>
      </c>
      <c r="BJ33" s="213">
        <v>1</v>
      </c>
      <c r="BK33" s="213">
        <v>1380</v>
      </c>
      <c r="BL33" s="213">
        <v>460</v>
      </c>
      <c r="BM33" s="213">
        <v>0</v>
      </c>
      <c r="BN33" s="213">
        <v>920</v>
      </c>
      <c r="BO33" s="213">
        <v>0</v>
      </c>
      <c r="BP33" s="213">
        <f t="shared" si="24"/>
        <v>97</v>
      </c>
      <c r="BQ33" s="213">
        <f t="shared" si="25"/>
        <v>3489133</v>
      </c>
      <c r="BR33" s="213">
        <f t="shared" si="26"/>
        <v>2128353</v>
      </c>
      <c r="BS33" s="213">
        <f t="shared" si="27"/>
        <v>0</v>
      </c>
      <c r="BT33" s="213">
        <f t="shared" si="28"/>
        <v>1360780</v>
      </c>
      <c r="BU33" s="213">
        <f t="shared" si="29"/>
        <v>0</v>
      </c>
      <c r="BV33" s="212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f t="shared" si="30"/>
        <v>1424</v>
      </c>
      <c r="CC33" s="213">
        <f t="shared" si="31"/>
        <v>93674523</v>
      </c>
      <c r="CD33" s="213">
        <f t="shared" si="32"/>
        <v>82478112</v>
      </c>
      <c r="CE33" s="213">
        <f t="shared" si="33"/>
        <v>4793906</v>
      </c>
      <c r="CF33" s="213">
        <f t="shared" si="34"/>
        <v>6140434</v>
      </c>
      <c r="CG33" s="213">
        <f t="shared" si="35"/>
        <v>262071</v>
      </c>
      <c r="CH33" s="100">
        <v>6</v>
      </c>
      <c r="CI33" s="101">
        <v>34394</v>
      </c>
      <c r="CJ33" s="101">
        <v>30715</v>
      </c>
      <c r="CK33" s="101">
        <v>0</v>
      </c>
      <c r="CL33" s="101">
        <v>3679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50"/>
        <v>6</v>
      </c>
      <c r="DA33" s="101">
        <f t="shared" si="36"/>
        <v>34394</v>
      </c>
      <c r="DB33" s="101">
        <f t="shared" si="37"/>
        <v>30715</v>
      </c>
      <c r="DC33" s="101">
        <f t="shared" si="38"/>
        <v>0</v>
      </c>
      <c r="DD33" s="101">
        <f t="shared" si="39"/>
        <v>3679</v>
      </c>
      <c r="DE33" s="101">
        <f t="shared" si="40"/>
        <v>0</v>
      </c>
      <c r="DF33" s="101">
        <f t="shared" si="51"/>
        <v>1430</v>
      </c>
      <c r="DG33" s="101">
        <f t="shared" si="41"/>
        <v>93708917</v>
      </c>
      <c r="DH33" s="101">
        <f t="shared" si="42"/>
        <v>82508827</v>
      </c>
      <c r="DI33" s="101">
        <f t="shared" si="43"/>
        <v>4793906</v>
      </c>
      <c r="DJ33" s="101">
        <f t="shared" si="44"/>
        <v>6144113</v>
      </c>
      <c r="DK33" s="101">
        <f t="shared" si="45"/>
        <v>262071</v>
      </c>
      <c r="DL33" s="101">
        <v>76</v>
      </c>
      <c r="DM33" s="101">
        <v>36</v>
      </c>
      <c r="DN33" s="101">
        <v>112</v>
      </c>
      <c r="DO33" s="101">
        <v>12</v>
      </c>
      <c r="DP33" s="101">
        <v>4</v>
      </c>
      <c r="DR33" s="16">
        <f>'７割'!DR33+'８割 '!DR33+'９割'!DR33</f>
        <v>6</v>
      </c>
      <c r="DS33" s="16">
        <f>'７割'!DS33+'８割 '!DS33+'９割'!DS33</f>
        <v>30715</v>
      </c>
      <c r="DT33" s="16">
        <f>'７割'!DT33+'８割 '!DT33+'９割'!DT33</f>
        <v>0</v>
      </c>
      <c r="DU33" s="16">
        <f>'７割'!DU33+'８割 '!DU33+'９割'!DU33</f>
        <v>0</v>
      </c>
      <c r="DV33" s="16">
        <f>'７割'!DV33+'８割 '!DV33+'９割'!DV33</f>
        <v>0</v>
      </c>
      <c r="DW33" s="16">
        <f>'７割'!DW33+'８割 '!DW33+'９割'!DW33</f>
        <v>0</v>
      </c>
      <c r="DX33" s="16">
        <f>'７割'!DX33+'８割 '!DX33+'９割'!DX33</f>
        <v>1</v>
      </c>
      <c r="DY33" s="16">
        <f>'７割'!DY33+'８割 '!DY33+'９割'!DY33</f>
        <v>53662</v>
      </c>
      <c r="DZ33" s="16">
        <f>'７割'!DZ33+'８割 '!DZ33+'９割'!DZ33</f>
        <v>0</v>
      </c>
      <c r="EA33" s="16">
        <f>'７割'!EA33+'８割 '!EA33+'９割'!EA33</f>
        <v>0</v>
      </c>
      <c r="EB33" s="16">
        <f>'７割'!EB33+'８割 '!EB33+'９割'!EB33</f>
        <v>0</v>
      </c>
      <c r="EC33" s="16">
        <f>'７割'!EC33+'８割 '!EC33+'９割'!EC33</f>
        <v>0</v>
      </c>
      <c r="ED33" s="16">
        <f>'７割'!ED33+'８割 '!ED33+'９割'!ED33</f>
        <v>0</v>
      </c>
      <c r="EE33" s="16">
        <f>'７割'!EE33+'８割 '!EE33+'９割'!EE33</f>
        <v>0</v>
      </c>
      <c r="EF33" s="16">
        <f>'７割'!EF33+'８割 '!EF33+'９割'!EF33</f>
        <v>0</v>
      </c>
      <c r="EG33" s="16">
        <f>'７割'!EG33+'８割 '!EG33+'９割'!EG33</f>
        <v>0</v>
      </c>
      <c r="EH33" s="16">
        <f>IF(SUM(DR33,DT33,DV33,DX33,DZ33,EB33,ED33,EF33)='７割'!EH33+'８割 '!EH33+'９割'!EH33,SUM(DR33,DT33,DV33,DX33,DZ33,EB33,ED33,EF33),"数値エラー")</f>
        <v>7</v>
      </c>
      <c r="EI33" s="16">
        <f>IF(SUM(DS33,DU33,DW33,DY33,EA33,EC33,EE33,EG33)='７割'!EI33++'８割 '!EI33+'９割'!EI33,SUM(DS33,DU33,DW33,DY33,EA33,EC33,EE33,EG33),"数値エラー")</f>
        <v>84377</v>
      </c>
      <c r="EK33" s="7">
        <f t="shared" si="52"/>
        <v>1431</v>
      </c>
      <c r="EL33" s="7">
        <f t="shared" si="53"/>
        <v>93758900</v>
      </c>
      <c r="EN33" s="69">
        <f>ROUND(EL33/INDEX(被保険者数!O:O,MATCH(A33,被保険者数!A:A,0),1),0)</f>
        <v>1053471</v>
      </c>
      <c r="EO33" s="1">
        <f t="shared" si="46"/>
        <v>15</v>
      </c>
      <c r="EP33" s="69">
        <f t="shared" si="47"/>
        <v>63270920</v>
      </c>
      <c r="EQ33" s="69">
        <f t="shared" si="48"/>
        <v>24266940</v>
      </c>
      <c r="ER33" s="69">
        <f t="shared" si="49"/>
        <v>6221040</v>
      </c>
      <c r="ES33" s="69">
        <f>ROUND(EP33/INDEX(被保険者数!O:O,MATCH(A33,被保険者数!A:A,0),1),0)</f>
        <v>710909</v>
      </c>
      <c r="ET33" s="69">
        <f t="shared" si="54"/>
        <v>5</v>
      </c>
      <c r="EU33" s="69">
        <f>ROUND(EQ33/INDEX(被保険者数!O:O,MATCH(A33,被保険者数!A:A,0),1),0)</f>
        <v>272662</v>
      </c>
      <c r="EV33" s="1">
        <f t="shared" si="55"/>
        <v>16</v>
      </c>
    </row>
    <row r="34" spans="1:152" s="1" customFormat="1" ht="15.95" customHeight="1" x14ac:dyDescent="0.15">
      <c r="A34" s="2" t="s">
        <v>53</v>
      </c>
      <c r="B34" s="6">
        <v>69</v>
      </c>
      <c r="C34" s="213">
        <v>50146100</v>
      </c>
      <c r="D34" s="213">
        <v>44162457</v>
      </c>
      <c r="E34" s="213">
        <v>4171292</v>
      </c>
      <c r="F34" s="213">
        <v>1725841</v>
      </c>
      <c r="G34" s="213">
        <v>86510</v>
      </c>
      <c r="H34" s="213">
        <v>1332</v>
      </c>
      <c r="I34" s="213">
        <v>20113130</v>
      </c>
      <c r="J34" s="213">
        <v>17765126</v>
      </c>
      <c r="K34" s="213">
        <v>87515</v>
      </c>
      <c r="L34" s="213">
        <v>2245525</v>
      </c>
      <c r="M34" s="213">
        <v>14964</v>
      </c>
      <c r="N34" s="213">
        <f t="shared" si="0"/>
        <v>1401</v>
      </c>
      <c r="O34" s="213">
        <f t="shared" si="1"/>
        <v>70259230</v>
      </c>
      <c r="P34" s="213">
        <f t="shared" si="2"/>
        <v>61927583</v>
      </c>
      <c r="Q34" s="213">
        <f t="shared" si="3"/>
        <v>4258807</v>
      </c>
      <c r="R34" s="213">
        <f t="shared" si="4"/>
        <v>3971366</v>
      </c>
      <c r="S34" s="213">
        <f t="shared" si="5"/>
        <v>101474</v>
      </c>
      <c r="T34" s="212">
        <v>0</v>
      </c>
      <c r="U34" s="213">
        <v>0</v>
      </c>
      <c r="V34" s="213">
        <v>0</v>
      </c>
      <c r="W34" s="213">
        <v>0</v>
      </c>
      <c r="X34" s="213">
        <v>0</v>
      </c>
      <c r="Y34" s="213">
        <v>0</v>
      </c>
      <c r="Z34" s="213">
        <v>76</v>
      </c>
      <c r="AA34" s="213">
        <v>964430</v>
      </c>
      <c r="AB34" s="213">
        <v>851495</v>
      </c>
      <c r="AC34" s="213">
        <v>0</v>
      </c>
      <c r="AD34" s="213">
        <v>112935</v>
      </c>
      <c r="AE34" s="213">
        <v>0</v>
      </c>
      <c r="AF34" s="213">
        <f t="shared" si="6"/>
        <v>76</v>
      </c>
      <c r="AG34" s="213">
        <f t="shared" si="7"/>
        <v>964430</v>
      </c>
      <c r="AH34" s="213">
        <f t="shared" si="8"/>
        <v>851495</v>
      </c>
      <c r="AI34" s="213">
        <f t="shared" si="9"/>
        <v>0</v>
      </c>
      <c r="AJ34" s="213">
        <f t="shared" si="10"/>
        <v>112935</v>
      </c>
      <c r="AK34" s="213">
        <f t="shared" si="11"/>
        <v>0</v>
      </c>
      <c r="AL34" s="212">
        <f t="shared" si="12"/>
        <v>1477</v>
      </c>
      <c r="AM34" s="213">
        <f t="shared" si="13"/>
        <v>71223660</v>
      </c>
      <c r="AN34" s="213">
        <f t="shared" si="14"/>
        <v>62779078</v>
      </c>
      <c r="AO34" s="213">
        <f t="shared" si="15"/>
        <v>4258807</v>
      </c>
      <c r="AP34" s="213">
        <f t="shared" si="16"/>
        <v>4084301</v>
      </c>
      <c r="AQ34" s="213">
        <f t="shared" si="17"/>
        <v>101474</v>
      </c>
      <c r="AR34" s="213">
        <v>666</v>
      </c>
      <c r="AS34" s="213">
        <v>8314350</v>
      </c>
      <c r="AT34" s="213">
        <v>7361694</v>
      </c>
      <c r="AU34" s="213">
        <v>53716</v>
      </c>
      <c r="AV34" s="213">
        <v>885994</v>
      </c>
      <c r="AW34" s="213">
        <v>12946</v>
      </c>
      <c r="AX34" s="213">
        <f t="shared" si="18"/>
        <v>2143</v>
      </c>
      <c r="AY34" s="213">
        <f t="shared" si="19"/>
        <v>79538010</v>
      </c>
      <c r="AZ34" s="213">
        <f t="shared" si="20"/>
        <v>70140772</v>
      </c>
      <c r="BA34" s="213">
        <f t="shared" si="21"/>
        <v>4312523</v>
      </c>
      <c r="BB34" s="213">
        <f t="shared" si="22"/>
        <v>4970295</v>
      </c>
      <c r="BC34" s="213">
        <f t="shared" si="23"/>
        <v>114420</v>
      </c>
      <c r="BD34" s="212">
        <v>65</v>
      </c>
      <c r="BE34" s="213">
        <v>2256148</v>
      </c>
      <c r="BF34" s="213">
        <v>1489878</v>
      </c>
      <c r="BG34" s="213">
        <v>0</v>
      </c>
      <c r="BH34" s="213">
        <v>764570</v>
      </c>
      <c r="BI34" s="213">
        <v>1700</v>
      </c>
      <c r="BJ34" s="213">
        <v>0</v>
      </c>
      <c r="BK34" s="213">
        <v>0</v>
      </c>
      <c r="BL34" s="213">
        <v>0</v>
      </c>
      <c r="BM34" s="213">
        <v>0</v>
      </c>
      <c r="BN34" s="213">
        <v>0</v>
      </c>
      <c r="BO34" s="213">
        <v>0</v>
      </c>
      <c r="BP34" s="213">
        <f t="shared" si="24"/>
        <v>65</v>
      </c>
      <c r="BQ34" s="213">
        <f t="shared" si="25"/>
        <v>2256148</v>
      </c>
      <c r="BR34" s="213">
        <f t="shared" si="26"/>
        <v>1489878</v>
      </c>
      <c r="BS34" s="213">
        <f t="shared" si="27"/>
        <v>0</v>
      </c>
      <c r="BT34" s="213">
        <f t="shared" si="28"/>
        <v>764570</v>
      </c>
      <c r="BU34" s="213">
        <f t="shared" si="29"/>
        <v>1700</v>
      </c>
      <c r="BV34" s="212">
        <v>2</v>
      </c>
      <c r="BW34" s="213">
        <v>363870</v>
      </c>
      <c r="BX34" s="213">
        <v>327483</v>
      </c>
      <c r="BY34" s="213">
        <v>10387</v>
      </c>
      <c r="BZ34" s="213">
        <v>26000</v>
      </c>
      <c r="CA34" s="213">
        <v>0</v>
      </c>
      <c r="CB34" s="213">
        <f t="shared" si="30"/>
        <v>2145</v>
      </c>
      <c r="CC34" s="213">
        <f t="shared" si="31"/>
        <v>82158028</v>
      </c>
      <c r="CD34" s="213">
        <f t="shared" si="32"/>
        <v>71958133</v>
      </c>
      <c r="CE34" s="213">
        <f t="shared" si="33"/>
        <v>4322910</v>
      </c>
      <c r="CF34" s="213">
        <f t="shared" si="34"/>
        <v>5760865</v>
      </c>
      <c r="CG34" s="213">
        <f t="shared" si="35"/>
        <v>116120</v>
      </c>
      <c r="CH34" s="100">
        <v>5</v>
      </c>
      <c r="CI34" s="101">
        <v>31227</v>
      </c>
      <c r="CJ34" s="101">
        <v>26421</v>
      </c>
      <c r="CK34" s="101">
        <v>0</v>
      </c>
      <c r="CL34" s="101">
        <v>4806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50"/>
        <v>5</v>
      </c>
      <c r="DA34" s="101">
        <f t="shared" si="36"/>
        <v>31227</v>
      </c>
      <c r="DB34" s="101">
        <f t="shared" si="37"/>
        <v>26421</v>
      </c>
      <c r="DC34" s="101">
        <f t="shared" si="38"/>
        <v>0</v>
      </c>
      <c r="DD34" s="101">
        <f t="shared" si="39"/>
        <v>4806</v>
      </c>
      <c r="DE34" s="101">
        <f t="shared" si="40"/>
        <v>0</v>
      </c>
      <c r="DF34" s="101">
        <f t="shared" si="51"/>
        <v>2150</v>
      </c>
      <c r="DG34" s="101">
        <f t="shared" si="41"/>
        <v>82189255</v>
      </c>
      <c r="DH34" s="101">
        <f t="shared" si="42"/>
        <v>71984554</v>
      </c>
      <c r="DI34" s="101">
        <f t="shared" si="43"/>
        <v>4322910</v>
      </c>
      <c r="DJ34" s="101">
        <f t="shared" si="44"/>
        <v>5765671</v>
      </c>
      <c r="DK34" s="101">
        <f t="shared" si="45"/>
        <v>116120</v>
      </c>
      <c r="DL34" s="101">
        <v>60</v>
      </c>
      <c r="DM34" s="101">
        <v>34</v>
      </c>
      <c r="DN34" s="101">
        <v>94</v>
      </c>
      <c r="DO34" s="101">
        <v>0</v>
      </c>
      <c r="DP34" s="101">
        <v>0</v>
      </c>
      <c r="DR34" s="16">
        <f>'７割'!DR34+'８割 '!DR34+'９割'!DR34</f>
        <v>5</v>
      </c>
      <c r="DS34" s="16">
        <f>'７割'!DS34+'８割 '!DS34+'９割'!DS34</f>
        <v>26421</v>
      </c>
      <c r="DT34" s="16">
        <f>'７割'!DT34+'８割 '!DT34+'９割'!DT34</f>
        <v>0</v>
      </c>
      <c r="DU34" s="16">
        <f>'７割'!DU34+'８割 '!DU34+'９割'!DU34</f>
        <v>0</v>
      </c>
      <c r="DV34" s="16">
        <f>'７割'!DV34+'８割 '!DV34+'９割'!DV34</f>
        <v>8</v>
      </c>
      <c r="DW34" s="16">
        <f>'７割'!DW34+'８割 '!DW34+'９割'!DW34</f>
        <v>92907</v>
      </c>
      <c r="DX34" s="16">
        <f>'７割'!DX34+'８割 '!DX34+'９割'!DX34</f>
        <v>1</v>
      </c>
      <c r="DY34" s="16">
        <f>'７割'!DY34+'８割 '!DY34+'９割'!DY34</f>
        <v>14758</v>
      </c>
      <c r="DZ34" s="16">
        <f>'７割'!DZ34+'８割 '!DZ34+'９割'!DZ34</f>
        <v>1</v>
      </c>
      <c r="EA34" s="16">
        <f>'７割'!EA34+'８割 '!EA34+'９割'!EA34</f>
        <v>3528</v>
      </c>
      <c r="EB34" s="16">
        <f>'７割'!EB34+'８割 '!EB34+'９割'!EB34</f>
        <v>0</v>
      </c>
      <c r="EC34" s="16">
        <f>'７割'!EC34+'８割 '!EC34+'９割'!EC34</f>
        <v>0</v>
      </c>
      <c r="ED34" s="16">
        <f>'７割'!ED34+'８割 '!ED34+'９割'!ED34</f>
        <v>0</v>
      </c>
      <c r="EE34" s="16">
        <f>'７割'!EE34+'８割 '!EE34+'９割'!EE34</f>
        <v>0</v>
      </c>
      <c r="EF34" s="16">
        <f>'７割'!EF34+'８割 '!EF34+'９割'!EF34</f>
        <v>0</v>
      </c>
      <c r="EG34" s="16">
        <f>'７割'!EG34+'８割 '!EG34+'９割'!EG34</f>
        <v>0</v>
      </c>
      <c r="EH34" s="16">
        <f>IF(SUM(DR34,DT34,DV34,DX34,DZ34,EB34,ED34,EF34)='７割'!EH34+'８割 '!EH34+'９割'!EH34,SUM(DR34,DT34,DV34,DX34,DZ34,EB34,ED34,EF34),"数値エラー")</f>
        <v>15</v>
      </c>
      <c r="EI34" s="16">
        <f>IF(SUM(DS34,DU34,DW34,DY34,EA34,EC34,EE34,EG34)='７割'!EI34++'８割 '!EI34+'９割'!EI34,SUM(DS34,DU34,DW34,DY34,EA34,EC34,EE34,EG34),"数値エラー")</f>
        <v>137614</v>
      </c>
      <c r="EK34" s="7">
        <f t="shared" si="52"/>
        <v>2160</v>
      </c>
      <c r="EL34" s="7">
        <f t="shared" si="53"/>
        <v>82295642</v>
      </c>
      <c r="EN34" s="69">
        <f>ROUND(EL34/INDEX(被保険者数!O:O,MATCH(A34,被保険者数!A:A,0),1),0)</f>
        <v>715614</v>
      </c>
      <c r="EO34" s="1">
        <f t="shared" si="46"/>
        <v>40</v>
      </c>
      <c r="EP34" s="69">
        <f t="shared" si="47"/>
        <v>50146100</v>
      </c>
      <c r="EQ34" s="69">
        <f t="shared" si="48"/>
        <v>21077560</v>
      </c>
      <c r="ER34" s="69">
        <f t="shared" si="49"/>
        <v>11071982</v>
      </c>
      <c r="ES34" s="69">
        <f>ROUND(EP34/INDEX(被保険者数!O:O,MATCH(A34,被保険者数!A:A,0),1),0)</f>
        <v>436053</v>
      </c>
      <c r="ET34" s="69">
        <f t="shared" si="54"/>
        <v>40</v>
      </c>
      <c r="EU34" s="69">
        <f>ROUND(EQ34/INDEX(被保険者数!O:O,MATCH(A34,被保険者数!A:A,0),1),0)</f>
        <v>183283</v>
      </c>
      <c r="EV34" s="1">
        <f t="shared" si="55"/>
        <v>41</v>
      </c>
    </row>
    <row r="35" spans="1:152" s="1" customFormat="1" ht="15.95" customHeight="1" x14ac:dyDescent="0.15">
      <c r="A35" s="2" t="s">
        <v>54</v>
      </c>
      <c r="B35" s="6">
        <v>87</v>
      </c>
      <c r="C35" s="213">
        <v>56688000</v>
      </c>
      <c r="D35" s="213">
        <v>50579690</v>
      </c>
      <c r="E35" s="213">
        <v>4040088</v>
      </c>
      <c r="F35" s="213">
        <v>2015622</v>
      </c>
      <c r="G35" s="213">
        <v>52600</v>
      </c>
      <c r="H35" s="213">
        <v>943</v>
      </c>
      <c r="I35" s="213">
        <v>13480360</v>
      </c>
      <c r="J35" s="213">
        <v>12035054</v>
      </c>
      <c r="K35" s="213">
        <v>81932</v>
      </c>
      <c r="L35" s="213">
        <v>1357402</v>
      </c>
      <c r="M35" s="213">
        <v>5972</v>
      </c>
      <c r="N35" s="213">
        <f t="shared" si="0"/>
        <v>1030</v>
      </c>
      <c r="O35" s="213">
        <f t="shared" si="1"/>
        <v>70168360</v>
      </c>
      <c r="P35" s="213">
        <f t="shared" si="2"/>
        <v>62614744</v>
      </c>
      <c r="Q35" s="213">
        <f t="shared" si="3"/>
        <v>4122020</v>
      </c>
      <c r="R35" s="213">
        <f t="shared" si="4"/>
        <v>3373024</v>
      </c>
      <c r="S35" s="213">
        <f t="shared" si="5"/>
        <v>58572</v>
      </c>
      <c r="T35" s="212">
        <v>0</v>
      </c>
      <c r="U35" s="213">
        <v>0</v>
      </c>
      <c r="V35" s="213">
        <v>0</v>
      </c>
      <c r="W35" s="213">
        <v>0</v>
      </c>
      <c r="X35" s="213">
        <v>0</v>
      </c>
      <c r="Y35" s="213">
        <v>0</v>
      </c>
      <c r="Z35" s="213">
        <v>49</v>
      </c>
      <c r="AA35" s="213">
        <v>743020</v>
      </c>
      <c r="AB35" s="213">
        <v>667807</v>
      </c>
      <c r="AC35" s="213">
        <v>0</v>
      </c>
      <c r="AD35" s="213">
        <v>75213</v>
      </c>
      <c r="AE35" s="213">
        <v>0</v>
      </c>
      <c r="AF35" s="213">
        <f t="shared" si="6"/>
        <v>49</v>
      </c>
      <c r="AG35" s="213">
        <f t="shared" si="7"/>
        <v>743020</v>
      </c>
      <c r="AH35" s="213">
        <f t="shared" si="8"/>
        <v>667807</v>
      </c>
      <c r="AI35" s="213">
        <f t="shared" si="9"/>
        <v>0</v>
      </c>
      <c r="AJ35" s="213">
        <f t="shared" si="10"/>
        <v>75213</v>
      </c>
      <c r="AK35" s="213">
        <f t="shared" si="11"/>
        <v>0</v>
      </c>
      <c r="AL35" s="212">
        <f t="shared" si="12"/>
        <v>1079</v>
      </c>
      <c r="AM35" s="213">
        <f t="shared" si="13"/>
        <v>70911380</v>
      </c>
      <c r="AN35" s="213">
        <f t="shared" si="14"/>
        <v>63282551</v>
      </c>
      <c r="AO35" s="213">
        <f t="shared" si="15"/>
        <v>4122020</v>
      </c>
      <c r="AP35" s="213">
        <f t="shared" si="16"/>
        <v>3448237</v>
      </c>
      <c r="AQ35" s="213">
        <f t="shared" si="17"/>
        <v>58572</v>
      </c>
      <c r="AR35" s="213">
        <v>390</v>
      </c>
      <c r="AS35" s="213">
        <v>4978480</v>
      </c>
      <c r="AT35" s="213">
        <v>4399470</v>
      </c>
      <c r="AU35" s="213">
        <v>19178</v>
      </c>
      <c r="AV35" s="213">
        <v>539745</v>
      </c>
      <c r="AW35" s="213">
        <v>20087</v>
      </c>
      <c r="AX35" s="213">
        <f t="shared" si="18"/>
        <v>1469</v>
      </c>
      <c r="AY35" s="213">
        <f t="shared" si="19"/>
        <v>75889860</v>
      </c>
      <c r="AZ35" s="213">
        <f t="shared" si="20"/>
        <v>67682021</v>
      </c>
      <c r="BA35" s="213">
        <f t="shared" si="21"/>
        <v>4141198</v>
      </c>
      <c r="BB35" s="213">
        <f t="shared" si="22"/>
        <v>3987982</v>
      </c>
      <c r="BC35" s="213">
        <f t="shared" si="23"/>
        <v>78659</v>
      </c>
      <c r="BD35" s="212">
        <v>83</v>
      </c>
      <c r="BE35" s="213">
        <v>3258676</v>
      </c>
      <c r="BF35" s="213">
        <v>2282186</v>
      </c>
      <c r="BG35" s="213">
        <v>0</v>
      </c>
      <c r="BH35" s="213">
        <v>976490</v>
      </c>
      <c r="BI35" s="213">
        <v>0</v>
      </c>
      <c r="BJ35" s="213">
        <v>0</v>
      </c>
      <c r="BK35" s="213">
        <v>0</v>
      </c>
      <c r="BL35" s="213">
        <v>0</v>
      </c>
      <c r="BM35" s="213">
        <v>0</v>
      </c>
      <c r="BN35" s="213">
        <v>0</v>
      </c>
      <c r="BO35" s="213">
        <v>0</v>
      </c>
      <c r="BP35" s="213">
        <f t="shared" si="24"/>
        <v>83</v>
      </c>
      <c r="BQ35" s="213">
        <f t="shared" si="25"/>
        <v>3258676</v>
      </c>
      <c r="BR35" s="213">
        <f t="shared" si="26"/>
        <v>2282186</v>
      </c>
      <c r="BS35" s="213">
        <f t="shared" si="27"/>
        <v>0</v>
      </c>
      <c r="BT35" s="213">
        <f t="shared" si="28"/>
        <v>976490</v>
      </c>
      <c r="BU35" s="213">
        <f t="shared" si="29"/>
        <v>0</v>
      </c>
      <c r="BV35" s="212">
        <v>32</v>
      </c>
      <c r="BW35" s="213">
        <v>6375870</v>
      </c>
      <c r="BX35" s="213">
        <v>5715660</v>
      </c>
      <c r="BY35" s="213">
        <v>373162</v>
      </c>
      <c r="BZ35" s="213">
        <v>198480</v>
      </c>
      <c r="CA35" s="213">
        <v>88568</v>
      </c>
      <c r="CB35" s="213">
        <f t="shared" si="30"/>
        <v>1501</v>
      </c>
      <c r="CC35" s="213">
        <f t="shared" si="31"/>
        <v>85524406</v>
      </c>
      <c r="CD35" s="213">
        <f t="shared" si="32"/>
        <v>75679867</v>
      </c>
      <c r="CE35" s="213">
        <f t="shared" si="33"/>
        <v>4514360</v>
      </c>
      <c r="CF35" s="213">
        <f t="shared" si="34"/>
        <v>5162952</v>
      </c>
      <c r="CG35" s="213">
        <f t="shared" si="35"/>
        <v>167227</v>
      </c>
      <c r="CH35" s="100">
        <v>1</v>
      </c>
      <c r="CI35" s="101">
        <v>3140</v>
      </c>
      <c r="CJ35" s="101">
        <v>2826</v>
      </c>
      <c r="CK35" s="101">
        <v>0</v>
      </c>
      <c r="CL35" s="101">
        <v>314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50"/>
        <v>1</v>
      </c>
      <c r="DA35" s="101">
        <f t="shared" si="36"/>
        <v>3140</v>
      </c>
      <c r="DB35" s="101">
        <f t="shared" si="37"/>
        <v>2826</v>
      </c>
      <c r="DC35" s="101">
        <f t="shared" si="38"/>
        <v>0</v>
      </c>
      <c r="DD35" s="101">
        <f t="shared" si="39"/>
        <v>314</v>
      </c>
      <c r="DE35" s="101">
        <f t="shared" si="40"/>
        <v>0</v>
      </c>
      <c r="DF35" s="101">
        <f t="shared" si="51"/>
        <v>1502</v>
      </c>
      <c r="DG35" s="101">
        <f t="shared" si="41"/>
        <v>85527546</v>
      </c>
      <c r="DH35" s="101">
        <f t="shared" si="42"/>
        <v>75682693</v>
      </c>
      <c r="DI35" s="101">
        <f t="shared" si="43"/>
        <v>4514360</v>
      </c>
      <c r="DJ35" s="101">
        <f t="shared" si="44"/>
        <v>5163266</v>
      </c>
      <c r="DK35" s="101">
        <f t="shared" si="45"/>
        <v>167227</v>
      </c>
      <c r="DL35" s="101">
        <v>75</v>
      </c>
      <c r="DM35" s="101">
        <v>49</v>
      </c>
      <c r="DN35" s="101">
        <v>124</v>
      </c>
      <c r="DO35" s="101">
        <v>0</v>
      </c>
      <c r="DP35" s="101">
        <v>3</v>
      </c>
      <c r="DR35" s="16">
        <f>'７割'!DR35+'８割 '!DR35+'９割'!DR35</f>
        <v>1</v>
      </c>
      <c r="DS35" s="16">
        <f>'７割'!DS35+'８割 '!DS35+'９割'!DS35</f>
        <v>2826</v>
      </c>
      <c r="DT35" s="16">
        <f>'７割'!DT35+'８割 '!DT35+'９割'!DT35</f>
        <v>0</v>
      </c>
      <c r="DU35" s="16">
        <f>'７割'!DU35+'８割 '!DU35+'９割'!DU35</f>
        <v>0</v>
      </c>
      <c r="DV35" s="16">
        <f>'７割'!DV35+'８割 '!DV35+'９割'!DV35</f>
        <v>0</v>
      </c>
      <c r="DW35" s="16">
        <f>'７割'!DW35+'８割 '!DW35+'９割'!DW35</f>
        <v>0</v>
      </c>
      <c r="DX35" s="16">
        <f>'７割'!DX35+'８割 '!DX35+'９割'!DX35</f>
        <v>2</v>
      </c>
      <c r="DY35" s="16">
        <f>'７割'!DY35+'８割 '!DY35+'９割'!DY35</f>
        <v>64251</v>
      </c>
      <c r="DZ35" s="16">
        <f>'７割'!DZ35+'８割 '!DZ35+'９割'!DZ35</f>
        <v>0</v>
      </c>
      <c r="EA35" s="16">
        <f>'７割'!EA35+'８割 '!EA35+'９割'!EA35</f>
        <v>0</v>
      </c>
      <c r="EB35" s="16">
        <f>'７割'!EB35+'８割 '!EB35+'９割'!EB35</f>
        <v>0</v>
      </c>
      <c r="EC35" s="16">
        <f>'７割'!EC35+'８割 '!EC35+'９割'!EC35</f>
        <v>0</v>
      </c>
      <c r="ED35" s="16">
        <f>'７割'!ED35+'８割 '!ED35+'９割'!ED35</f>
        <v>0</v>
      </c>
      <c r="EE35" s="16">
        <f>'７割'!EE35+'８割 '!EE35+'９割'!EE35</f>
        <v>0</v>
      </c>
      <c r="EF35" s="16">
        <f>'７割'!EF35+'８割 '!EF35+'９割'!EF35</f>
        <v>0</v>
      </c>
      <c r="EG35" s="16">
        <f>'７割'!EG35+'８割 '!EG35+'９割'!EG35</f>
        <v>0</v>
      </c>
      <c r="EH35" s="16">
        <f>IF(SUM(DR35,DT35,DV35,DX35,DZ35,EB35,ED35,EF35)='７割'!EH35+'８割 '!EH35+'９割'!EH35,SUM(DR35,DT35,DV35,DX35,DZ35,EB35,ED35,EF35),"数値エラー")</f>
        <v>3</v>
      </c>
      <c r="EI35" s="16">
        <f>IF(SUM(DS35,DU35,DW35,DY35,EA35,EC35,EE35,EG35)='７割'!EI35++'８割 '!EI35+'９割'!EI35,SUM(DS35,DU35,DW35,DY35,EA35,EC35,EE35,EG35),"数値エラー")</f>
        <v>67077</v>
      </c>
      <c r="EK35" s="7">
        <f t="shared" si="52"/>
        <v>1504</v>
      </c>
      <c r="EL35" s="7">
        <f t="shared" si="53"/>
        <v>85591483</v>
      </c>
      <c r="EN35" s="69">
        <f>ROUND(EL35/INDEX(被保険者数!O:O,MATCH(A35,被保険者数!A:A,0),1),0)</f>
        <v>1277485</v>
      </c>
      <c r="EO35" s="1">
        <f t="shared" si="46"/>
        <v>1</v>
      </c>
      <c r="EP35" s="69">
        <f t="shared" si="47"/>
        <v>56688000</v>
      </c>
      <c r="EQ35" s="69">
        <f t="shared" si="48"/>
        <v>14223380</v>
      </c>
      <c r="ER35" s="69">
        <f t="shared" si="49"/>
        <v>14680103</v>
      </c>
      <c r="ES35" s="69">
        <f>ROUND(EP35/INDEX(被保険者数!O:O,MATCH(A35,被保険者数!A:A,0),1),0)</f>
        <v>846090</v>
      </c>
      <c r="ET35" s="69">
        <f t="shared" si="54"/>
        <v>1</v>
      </c>
      <c r="EU35" s="69">
        <f>ROUND(EQ35/INDEX(被保険者数!O:O,MATCH(A35,被保険者数!A:A,0),1),0)</f>
        <v>212289</v>
      </c>
      <c r="EV35" s="1">
        <f t="shared" si="55"/>
        <v>36</v>
      </c>
    </row>
    <row r="36" spans="1:152" s="1" customFormat="1" ht="15.95" customHeight="1" x14ac:dyDescent="0.15">
      <c r="A36" s="2" t="s">
        <v>55</v>
      </c>
      <c r="B36" s="6">
        <v>110</v>
      </c>
      <c r="C36" s="213">
        <v>74362020</v>
      </c>
      <c r="D36" s="213">
        <v>64272513</v>
      </c>
      <c r="E36" s="213">
        <v>6001446</v>
      </c>
      <c r="F36" s="213">
        <v>3771741</v>
      </c>
      <c r="G36" s="213">
        <v>316320</v>
      </c>
      <c r="H36" s="213">
        <v>1681</v>
      </c>
      <c r="I36" s="213">
        <v>25033170</v>
      </c>
      <c r="J36" s="213">
        <v>21492973</v>
      </c>
      <c r="K36" s="213">
        <v>496969</v>
      </c>
      <c r="L36" s="213">
        <v>3002227</v>
      </c>
      <c r="M36" s="213">
        <v>41001</v>
      </c>
      <c r="N36" s="213">
        <f t="shared" si="0"/>
        <v>1791</v>
      </c>
      <c r="O36" s="213">
        <f t="shared" si="1"/>
        <v>99395190</v>
      </c>
      <c r="P36" s="213">
        <f t="shared" si="2"/>
        <v>85765486</v>
      </c>
      <c r="Q36" s="213">
        <f t="shared" si="3"/>
        <v>6498415</v>
      </c>
      <c r="R36" s="213">
        <f t="shared" si="4"/>
        <v>6773968</v>
      </c>
      <c r="S36" s="213">
        <f t="shared" si="5"/>
        <v>357321</v>
      </c>
      <c r="T36" s="212">
        <v>0</v>
      </c>
      <c r="U36" s="213">
        <v>0</v>
      </c>
      <c r="V36" s="213">
        <v>0</v>
      </c>
      <c r="W36" s="213">
        <v>0</v>
      </c>
      <c r="X36" s="213">
        <v>0</v>
      </c>
      <c r="Y36" s="213">
        <v>0</v>
      </c>
      <c r="Z36" s="213">
        <v>133</v>
      </c>
      <c r="AA36" s="213">
        <v>2285420</v>
      </c>
      <c r="AB36" s="213">
        <v>1966120</v>
      </c>
      <c r="AC36" s="213">
        <v>10369</v>
      </c>
      <c r="AD36" s="213">
        <v>308931</v>
      </c>
      <c r="AE36" s="213">
        <v>0</v>
      </c>
      <c r="AF36" s="213">
        <f t="shared" si="6"/>
        <v>133</v>
      </c>
      <c r="AG36" s="213">
        <f t="shared" si="7"/>
        <v>2285420</v>
      </c>
      <c r="AH36" s="213">
        <f t="shared" si="8"/>
        <v>1966120</v>
      </c>
      <c r="AI36" s="213">
        <f t="shared" si="9"/>
        <v>10369</v>
      </c>
      <c r="AJ36" s="213">
        <f t="shared" si="10"/>
        <v>308931</v>
      </c>
      <c r="AK36" s="213">
        <f t="shared" si="11"/>
        <v>0</v>
      </c>
      <c r="AL36" s="212">
        <f t="shared" si="12"/>
        <v>1924</v>
      </c>
      <c r="AM36" s="213">
        <f t="shared" si="13"/>
        <v>101680610</v>
      </c>
      <c r="AN36" s="213">
        <f t="shared" si="14"/>
        <v>87731606</v>
      </c>
      <c r="AO36" s="213">
        <f t="shared" si="15"/>
        <v>6508784</v>
      </c>
      <c r="AP36" s="213">
        <f t="shared" si="16"/>
        <v>7082899</v>
      </c>
      <c r="AQ36" s="213">
        <f t="shared" si="17"/>
        <v>357321</v>
      </c>
      <c r="AR36" s="213">
        <v>1381</v>
      </c>
      <c r="AS36" s="213">
        <v>23709910</v>
      </c>
      <c r="AT36" s="213">
        <v>20326653</v>
      </c>
      <c r="AU36" s="213">
        <v>495097</v>
      </c>
      <c r="AV36" s="213">
        <v>2854194</v>
      </c>
      <c r="AW36" s="213">
        <v>33966</v>
      </c>
      <c r="AX36" s="213">
        <f t="shared" si="18"/>
        <v>3305</v>
      </c>
      <c r="AY36" s="213">
        <f t="shared" si="19"/>
        <v>125390520</v>
      </c>
      <c r="AZ36" s="213">
        <f t="shared" si="20"/>
        <v>108058259</v>
      </c>
      <c r="BA36" s="213">
        <f t="shared" si="21"/>
        <v>7003881</v>
      </c>
      <c r="BB36" s="213">
        <f t="shared" si="22"/>
        <v>9937093</v>
      </c>
      <c r="BC36" s="213">
        <f t="shared" si="23"/>
        <v>391287</v>
      </c>
      <c r="BD36" s="212">
        <v>109</v>
      </c>
      <c r="BE36" s="213">
        <v>3412924</v>
      </c>
      <c r="BF36" s="213">
        <v>1955634</v>
      </c>
      <c r="BG36" s="213">
        <v>0</v>
      </c>
      <c r="BH36" s="213">
        <v>1457290</v>
      </c>
      <c r="BI36" s="213">
        <v>0</v>
      </c>
      <c r="BJ36" s="213">
        <v>0</v>
      </c>
      <c r="BK36" s="213">
        <v>0</v>
      </c>
      <c r="BL36" s="213">
        <v>0</v>
      </c>
      <c r="BM36" s="213">
        <v>0</v>
      </c>
      <c r="BN36" s="213">
        <v>0</v>
      </c>
      <c r="BO36" s="213">
        <v>0</v>
      </c>
      <c r="BP36" s="213">
        <f t="shared" si="24"/>
        <v>109</v>
      </c>
      <c r="BQ36" s="213">
        <f t="shared" si="25"/>
        <v>3412924</v>
      </c>
      <c r="BR36" s="213">
        <f t="shared" si="26"/>
        <v>1955634</v>
      </c>
      <c r="BS36" s="213">
        <f t="shared" si="27"/>
        <v>0</v>
      </c>
      <c r="BT36" s="213">
        <f t="shared" si="28"/>
        <v>1457290</v>
      </c>
      <c r="BU36" s="213">
        <f t="shared" si="29"/>
        <v>0</v>
      </c>
      <c r="BV36" s="212">
        <v>4</v>
      </c>
      <c r="BW36" s="213">
        <v>302800</v>
      </c>
      <c r="BX36" s="213">
        <v>272520</v>
      </c>
      <c r="BY36" s="213">
        <v>0</v>
      </c>
      <c r="BZ36" s="213">
        <v>30280</v>
      </c>
      <c r="CA36" s="213">
        <v>0</v>
      </c>
      <c r="CB36" s="213">
        <f t="shared" si="30"/>
        <v>3309</v>
      </c>
      <c r="CC36" s="213">
        <f t="shared" si="31"/>
        <v>129106244</v>
      </c>
      <c r="CD36" s="213">
        <f t="shared" si="32"/>
        <v>110286413</v>
      </c>
      <c r="CE36" s="213">
        <f t="shared" si="33"/>
        <v>7003881</v>
      </c>
      <c r="CF36" s="213">
        <f t="shared" si="34"/>
        <v>11424663</v>
      </c>
      <c r="CG36" s="213">
        <f t="shared" si="35"/>
        <v>391287</v>
      </c>
      <c r="CH36" s="100">
        <v>51</v>
      </c>
      <c r="CI36" s="101">
        <v>331320</v>
      </c>
      <c r="CJ36" s="101">
        <v>278375</v>
      </c>
      <c r="CK36" s="101">
        <v>0</v>
      </c>
      <c r="CL36" s="101">
        <v>52945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50"/>
        <v>51</v>
      </c>
      <c r="DA36" s="101">
        <f t="shared" si="36"/>
        <v>331320</v>
      </c>
      <c r="DB36" s="101">
        <f t="shared" si="37"/>
        <v>278375</v>
      </c>
      <c r="DC36" s="101">
        <f t="shared" si="38"/>
        <v>0</v>
      </c>
      <c r="DD36" s="101">
        <f t="shared" si="39"/>
        <v>52945</v>
      </c>
      <c r="DE36" s="101">
        <f t="shared" si="40"/>
        <v>0</v>
      </c>
      <c r="DF36" s="101">
        <f t="shared" si="51"/>
        <v>3360</v>
      </c>
      <c r="DG36" s="101">
        <f t="shared" si="41"/>
        <v>129437564</v>
      </c>
      <c r="DH36" s="101">
        <f t="shared" si="42"/>
        <v>110564788</v>
      </c>
      <c r="DI36" s="101">
        <f t="shared" si="43"/>
        <v>7003881</v>
      </c>
      <c r="DJ36" s="101">
        <f t="shared" si="44"/>
        <v>11477608</v>
      </c>
      <c r="DK36" s="101">
        <f t="shared" si="45"/>
        <v>391287</v>
      </c>
      <c r="DL36" s="101">
        <v>81</v>
      </c>
      <c r="DM36" s="101">
        <v>73</v>
      </c>
      <c r="DN36" s="101">
        <v>154</v>
      </c>
      <c r="DO36" s="101">
        <v>0</v>
      </c>
      <c r="DP36" s="101">
        <v>7</v>
      </c>
      <c r="DR36" s="16">
        <f>'７割'!DR36+'８割 '!DR36+'９割'!DR36</f>
        <v>51</v>
      </c>
      <c r="DS36" s="16">
        <f>'７割'!DS36+'８割 '!DS36+'９割'!DS36</f>
        <v>278375</v>
      </c>
      <c r="DT36" s="16">
        <f>'７割'!DT36+'８割 '!DT36+'９割'!DT36</f>
        <v>0</v>
      </c>
      <c r="DU36" s="16">
        <f>'７割'!DU36+'８割 '!DU36+'９割'!DU36</f>
        <v>0</v>
      </c>
      <c r="DV36" s="16">
        <f>'７割'!DV36+'８割 '!DV36+'９割'!DV36</f>
        <v>0</v>
      </c>
      <c r="DW36" s="16">
        <f>'７割'!DW36+'８割 '!DW36+'９割'!DW36</f>
        <v>0</v>
      </c>
      <c r="DX36" s="16">
        <f>'７割'!DX36+'８割 '!DX36+'９割'!DX36</f>
        <v>5</v>
      </c>
      <c r="DY36" s="16">
        <f>'７割'!DY36+'８割 '!DY36+'９割'!DY36</f>
        <v>160774</v>
      </c>
      <c r="DZ36" s="16">
        <f>'７割'!DZ36+'８割 '!DZ36+'９割'!DZ36</f>
        <v>0</v>
      </c>
      <c r="EA36" s="16">
        <f>'７割'!EA36+'８割 '!EA36+'９割'!EA36</f>
        <v>0</v>
      </c>
      <c r="EB36" s="16">
        <f>'７割'!EB36+'８割 '!EB36+'９割'!EB36</f>
        <v>0</v>
      </c>
      <c r="EC36" s="16">
        <f>'７割'!EC36+'８割 '!EC36+'９割'!EC36</f>
        <v>0</v>
      </c>
      <c r="ED36" s="16">
        <f>'７割'!ED36+'８割 '!ED36+'９割'!ED36</f>
        <v>0</v>
      </c>
      <c r="EE36" s="16">
        <f>'７割'!EE36+'８割 '!EE36+'９割'!EE36</f>
        <v>0</v>
      </c>
      <c r="EF36" s="16">
        <f>'７割'!EF36+'８割 '!EF36+'９割'!EF36</f>
        <v>0</v>
      </c>
      <c r="EG36" s="16">
        <f>'７割'!EG36+'８割 '!EG36+'９割'!EG36</f>
        <v>0</v>
      </c>
      <c r="EH36" s="16">
        <f>IF(SUM(DR36,DT36,DV36,DX36,DZ36,EB36,ED36,EF36)='７割'!EH36+'８割 '!EH36+'９割'!EH36,SUM(DR36,DT36,DV36,DX36,DZ36,EB36,ED36,EF36),"数値エラー")</f>
        <v>56</v>
      </c>
      <c r="EI36" s="16">
        <f>IF(SUM(DS36,DU36,DW36,DY36,EA36,EC36,EE36,EG36)='７割'!EI36++'８割 '!EI36+'９割'!EI36,SUM(DS36,DU36,DW36,DY36,EA36,EC36,EE36,EG36),"数値エラー")</f>
        <v>439149</v>
      </c>
      <c r="EK36" s="7">
        <f t="shared" si="52"/>
        <v>3365</v>
      </c>
      <c r="EL36" s="7">
        <f t="shared" si="53"/>
        <v>129545393</v>
      </c>
      <c r="EN36" s="69">
        <f>ROUND(EL36/INDEX(被保険者数!O:O,MATCH(A36,被保険者数!A:A,0),1),0)</f>
        <v>945587</v>
      </c>
      <c r="EO36" s="1">
        <f t="shared" si="46"/>
        <v>32</v>
      </c>
      <c r="EP36" s="69">
        <f t="shared" si="47"/>
        <v>74362020</v>
      </c>
      <c r="EQ36" s="69">
        <f t="shared" si="48"/>
        <v>27318590</v>
      </c>
      <c r="ER36" s="69">
        <f t="shared" si="49"/>
        <v>27864783</v>
      </c>
      <c r="ES36" s="69">
        <f>ROUND(EP36/INDEX(被保険者数!O:O,MATCH(A36,被保険者数!A:A,0),1),0)</f>
        <v>542788</v>
      </c>
      <c r="ET36" s="69">
        <f t="shared" si="54"/>
        <v>30</v>
      </c>
      <c r="EU36" s="69">
        <f>ROUND(EQ36/INDEX(被保険者数!O:O,MATCH(A36,被保険者数!A:A,0),1),0)</f>
        <v>199406</v>
      </c>
      <c r="EV36" s="1">
        <f t="shared" si="55"/>
        <v>38</v>
      </c>
    </row>
    <row r="37" spans="1:152" s="1" customFormat="1" ht="15.95" customHeight="1" x14ac:dyDescent="0.15">
      <c r="A37" s="2" t="s">
        <v>56</v>
      </c>
      <c r="B37" s="6">
        <v>29</v>
      </c>
      <c r="C37" s="213">
        <v>22068890</v>
      </c>
      <c r="D37" s="213">
        <v>18543762</v>
      </c>
      <c r="E37" s="213">
        <v>1982988</v>
      </c>
      <c r="F37" s="213">
        <v>1542140</v>
      </c>
      <c r="G37" s="213">
        <v>0</v>
      </c>
      <c r="H37" s="213">
        <v>654</v>
      </c>
      <c r="I37" s="213">
        <v>10428330</v>
      </c>
      <c r="J37" s="213">
        <v>8970509</v>
      </c>
      <c r="K37" s="213">
        <v>53017</v>
      </c>
      <c r="L37" s="213">
        <v>1387552</v>
      </c>
      <c r="M37" s="213">
        <v>17252</v>
      </c>
      <c r="N37" s="213">
        <f t="shared" si="0"/>
        <v>683</v>
      </c>
      <c r="O37" s="213">
        <f t="shared" si="1"/>
        <v>32497220</v>
      </c>
      <c r="P37" s="213">
        <f t="shared" si="2"/>
        <v>27514271</v>
      </c>
      <c r="Q37" s="213">
        <f t="shared" si="3"/>
        <v>2036005</v>
      </c>
      <c r="R37" s="213">
        <f t="shared" si="4"/>
        <v>2929692</v>
      </c>
      <c r="S37" s="213">
        <f t="shared" si="5"/>
        <v>17252</v>
      </c>
      <c r="T37" s="212">
        <v>0</v>
      </c>
      <c r="U37" s="213">
        <v>0</v>
      </c>
      <c r="V37" s="213">
        <v>0</v>
      </c>
      <c r="W37" s="213">
        <v>0</v>
      </c>
      <c r="X37" s="213">
        <v>0</v>
      </c>
      <c r="Y37" s="213">
        <v>0</v>
      </c>
      <c r="Z37" s="213">
        <v>71</v>
      </c>
      <c r="AA37" s="213">
        <v>624060</v>
      </c>
      <c r="AB37" s="213">
        <v>529833</v>
      </c>
      <c r="AC37" s="213">
        <v>0</v>
      </c>
      <c r="AD37" s="213">
        <v>94227</v>
      </c>
      <c r="AE37" s="213">
        <v>0</v>
      </c>
      <c r="AF37" s="213">
        <f t="shared" si="6"/>
        <v>71</v>
      </c>
      <c r="AG37" s="213">
        <f t="shared" si="7"/>
        <v>624060</v>
      </c>
      <c r="AH37" s="213">
        <f t="shared" si="8"/>
        <v>529833</v>
      </c>
      <c r="AI37" s="213">
        <f t="shared" si="9"/>
        <v>0</v>
      </c>
      <c r="AJ37" s="213">
        <f t="shared" si="10"/>
        <v>94227</v>
      </c>
      <c r="AK37" s="213">
        <f t="shared" si="11"/>
        <v>0</v>
      </c>
      <c r="AL37" s="212">
        <f t="shared" si="12"/>
        <v>754</v>
      </c>
      <c r="AM37" s="213">
        <f t="shared" si="13"/>
        <v>33121280</v>
      </c>
      <c r="AN37" s="213">
        <f t="shared" si="14"/>
        <v>28044104</v>
      </c>
      <c r="AO37" s="213">
        <f t="shared" si="15"/>
        <v>2036005</v>
      </c>
      <c r="AP37" s="213">
        <f t="shared" si="16"/>
        <v>3023919</v>
      </c>
      <c r="AQ37" s="213">
        <f t="shared" si="17"/>
        <v>17252</v>
      </c>
      <c r="AR37" s="213">
        <v>170</v>
      </c>
      <c r="AS37" s="213">
        <v>2173190</v>
      </c>
      <c r="AT37" s="213">
        <v>1844959</v>
      </c>
      <c r="AU37" s="213">
        <v>3420</v>
      </c>
      <c r="AV37" s="213">
        <v>323783</v>
      </c>
      <c r="AW37" s="213">
        <v>1028</v>
      </c>
      <c r="AX37" s="213">
        <f t="shared" si="18"/>
        <v>924</v>
      </c>
      <c r="AY37" s="213">
        <f t="shared" si="19"/>
        <v>35294470</v>
      </c>
      <c r="AZ37" s="213">
        <f t="shared" si="20"/>
        <v>29889063</v>
      </c>
      <c r="BA37" s="213">
        <f t="shared" si="21"/>
        <v>2039425</v>
      </c>
      <c r="BB37" s="213">
        <f t="shared" si="22"/>
        <v>3347702</v>
      </c>
      <c r="BC37" s="213">
        <f t="shared" si="23"/>
        <v>18280</v>
      </c>
      <c r="BD37" s="212">
        <v>29</v>
      </c>
      <c r="BE37" s="213">
        <v>797900</v>
      </c>
      <c r="BF37" s="213">
        <v>283380</v>
      </c>
      <c r="BG37" s="213">
        <v>0</v>
      </c>
      <c r="BH37" s="213">
        <v>514520</v>
      </c>
      <c r="BI37" s="213">
        <v>0</v>
      </c>
      <c r="BJ37" s="213">
        <v>0</v>
      </c>
      <c r="BK37" s="213">
        <v>0</v>
      </c>
      <c r="BL37" s="213">
        <v>0</v>
      </c>
      <c r="BM37" s="213">
        <v>0</v>
      </c>
      <c r="BN37" s="213">
        <v>0</v>
      </c>
      <c r="BO37" s="213">
        <v>0</v>
      </c>
      <c r="BP37" s="213">
        <f t="shared" si="24"/>
        <v>29</v>
      </c>
      <c r="BQ37" s="213">
        <f t="shared" si="25"/>
        <v>797900</v>
      </c>
      <c r="BR37" s="213">
        <f t="shared" si="26"/>
        <v>283380</v>
      </c>
      <c r="BS37" s="213">
        <f t="shared" si="27"/>
        <v>0</v>
      </c>
      <c r="BT37" s="213">
        <f t="shared" si="28"/>
        <v>514520</v>
      </c>
      <c r="BU37" s="213">
        <f t="shared" si="29"/>
        <v>0</v>
      </c>
      <c r="BV37" s="212">
        <v>0</v>
      </c>
      <c r="BW37" s="213">
        <v>0</v>
      </c>
      <c r="BX37" s="213">
        <v>0</v>
      </c>
      <c r="BY37" s="213">
        <v>0</v>
      </c>
      <c r="BZ37" s="213">
        <v>0</v>
      </c>
      <c r="CA37" s="213">
        <v>0</v>
      </c>
      <c r="CB37" s="213">
        <f t="shared" si="30"/>
        <v>924</v>
      </c>
      <c r="CC37" s="213">
        <f t="shared" si="31"/>
        <v>36092370</v>
      </c>
      <c r="CD37" s="213">
        <f t="shared" si="32"/>
        <v>30172443</v>
      </c>
      <c r="CE37" s="213">
        <f t="shared" si="33"/>
        <v>2039425</v>
      </c>
      <c r="CF37" s="213">
        <f t="shared" si="34"/>
        <v>3862222</v>
      </c>
      <c r="CG37" s="213">
        <f t="shared" si="35"/>
        <v>18280</v>
      </c>
      <c r="CH37" s="100">
        <v>1</v>
      </c>
      <c r="CI37" s="101">
        <v>7000</v>
      </c>
      <c r="CJ37" s="101">
        <v>6300</v>
      </c>
      <c r="CK37" s="101">
        <v>0</v>
      </c>
      <c r="CL37" s="101">
        <v>700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50"/>
        <v>1</v>
      </c>
      <c r="DA37" s="101">
        <f t="shared" si="36"/>
        <v>7000</v>
      </c>
      <c r="DB37" s="101">
        <f t="shared" si="37"/>
        <v>6300</v>
      </c>
      <c r="DC37" s="101">
        <f t="shared" si="38"/>
        <v>0</v>
      </c>
      <c r="DD37" s="101">
        <f t="shared" si="39"/>
        <v>700</v>
      </c>
      <c r="DE37" s="101">
        <f t="shared" si="40"/>
        <v>0</v>
      </c>
      <c r="DF37" s="101">
        <f t="shared" si="51"/>
        <v>925</v>
      </c>
      <c r="DG37" s="101">
        <f t="shared" si="41"/>
        <v>36099370</v>
      </c>
      <c r="DH37" s="101">
        <f t="shared" si="42"/>
        <v>30178743</v>
      </c>
      <c r="DI37" s="101">
        <f t="shared" si="43"/>
        <v>2039425</v>
      </c>
      <c r="DJ37" s="101">
        <f t="shared" si="44"/>
        <v>3862922</v>
      </c>
      <c r="DK37" s="101">
        <f t="shared" si="45"/>
        <v>18280</v>
      </c>
      <c r="DL37" s="101">
        <v>18</v>
      </c>
      <c r="DM37" s="101">
        <v>18</v>
      </c>
      <c r="DN37" s="101">
        <v>36</v>
      </c>
      <c r="DO37" s="101">
        <v>0</v>
      </c>
      <c r="DP37" s="101">
        <v>0</v>
      </c>
      <c r="DR37" s="16">
        <f>'７割'!DR37+'８割 '!DR37+'９割'!DR37</f>
        <v>1</v>
      </c>
      <c r="DS37" s="16">
        <f>'７割'!DS37+'８割 '!DS37+'９割'!DS37</f>
        <v>6300</v>
      </c>
      <c r="DT37" s="16">
        <f>'７割'!DT37+'８割 '!DT37+'９割'!DT37</f>
        <v>0</v>
      </c>
      <c r="DU37" s="16">
        <f>'７割'!DU37+'８割 '!DU37+'９割'!DU37</f>
        <v>0</v>
      </c>
      <c r="DV37" s="16">
        <f>'７割'!DV37+'８割 '!DV37+'９割'!DV37</f>
        <v>0</v>
      </c>
      <c r="DW37" s="16">
        <f>'７割'!DW37+'８割 '!DW37+'９割'!DW37</f>
        <v>0</v>
      </c>
      <c r="DX37" s="16">
        <f>'７割'!DX37+'８割 '!DX37+'９割'!DX37</f>
        <v>1</v>
      </c>
      <c r="DY37" s="16">
        <f>'７割'!DY37+'８割 '!DY37+'９割'!DY37</f>
        <v>6614</v>
      </c>
      <c r="DZ37" s="16">
        <f>'７割'!DZ37+'８割 '!DZ37+'９割'!DZ37</f>
        <v>0</v>
      </c>
      <c r="EA37" s="16">
        <f>'７割'!EA37+'８割 '!EA37+'９割'!EA37</f>
        <v>0</v>
      </c>
      <c r="EB37" s="16">
        <f>'７割'!EB37+'８割 '!EB37+'９割'!EB37</f>
        <v>0</v>
      </c>
      <c r="EC37" s="16">
        <f>'７割'!EC37+'８割 '!EC37+'９割'!EC37</f>
        <v>0</v>
      </c>
      <c r="ED37" s="16">
        <f>'７割'!ED37+'８割 '!ED37+'９割'!ED37</f>
        <v>0</v>
      </c>
      <c r="EE37" s="16">
        <f>'７割'!EE37+'８割 '!EE37+'９割'!EE37</f>
        <v>0</v>
      </c>
      <c r="EF37" s="16">
        <f>'７割'!EF37+'８割 '!EF37+'９割'!EF37</f>
        <v>0</v>
      </c>
      <c r="EG37" s="16">
        <f>'７割'!EG37+'８割 '!EG37+'９割'!EG37</f>
        <v>0</v>
      </c>
      <c r="EH37" s="16">
        <f>IF(SUM(DR37,DT37,DV37,DX37,DZ37,EB37,ED37,EF37)='７割'!EH37+'８割 '!EH37+'９割'!EH37,SUM(DR37,DT37,DV37,DX37,DZ37,EB37,ED37,EF37),"数値エラー")</f>
        <v>2</v>
      </c>
      <c r="EI37" s="16">
        <f>IF(SUM(DS37,DU37,DW37,DY37,EA37,EC37,EE37,EG37)='７割'!EI37++'８割 '!EI37+'９割'!EI37,SUM(DS37,DU37,DW37,DY37,EA37,EC37,EE37,EG37),"数値エラー")</f>
        <v>12914</v>
      </c>
      <c r="EK37" s="7">
        <f t="shared" si="52"/>
        <v>926</v>
      </c>
      <c r="EL37" s="7">
        <f t="shared" si="53"/>
        <v>36105284</v>
      </c>
      <c r="EN37" s="69">
        <f>ROUND(EL37/INDEX(被保険者数!O:O,MATCH(A37,被保険者数!A:A,0),1),0)</f>
        <v>644737</v>
      </c>
      <c r="EO37" s="1">
        <f t="shared" si="46"/>
        <v>41</v>
      </c>
      <c r="EP37" s="69">
        <f t="shared" si="47"/>
        <v>22068890</v>
      </c>
      <c r="EQ37" s="69">
        <f t="shared" si="48"/>
        <v>11052390</v>
      </c>
      <c r="ER37" s="69">
        <f t="shared" si="49"/>
        <v>2984004</v>
      </c>
      <c r="ES37" s="69">
        <f>ROUND(EP37/INDEX(被保険者数!O:O,MATCH(A37,被保険者数!A:A,0),1),0)</f>
        <v>394087</v>
      </c>
      <c r="ET37" s="69">
        <f t="shared" si="54"/>
        <v>41</v>
      </c>
      <c r="EU37" s="69">
        <f>ROUND(EQ37/INDEX(被保険者数!O:O,MATCH(A37,被保険者数!A:A,0),1),0)</f>
        <v>197364</v>
      </c>
      <c r="EV37" s="1">
        <f t="shared" si="55"/>
        <v>39</v>
      </c>
    </row>
    <row r="38" spans="1:152" s="1" customFormat="1" ht="15.95" customHeight="1" x14ac:dyDescent="0.15">
      <c r="A38" s="2" t="s">
        <v>63</v>
      </c>
      <c r="B38" s="6">
        <v>152</v>
      </c>
      <c r="C38" s="213">
        <v>107313580</v>
      </c>
      <c r="D38" s="213">
        <v>95651298</v>
      </c>
      <c r="E38" s="213">
        <v>7277815</v>
      </c>
      <c r="F38" s="213">
        <v>4208937</v>
      </c>
      <c r="G38" s="213">
        <v>175530</v>
      </c>
      <c r="H38" s="213">
        <v>1756</v>
      </c>
      <c r="I38" s="213">
        <v>31102790</v>
      </c>
      <c r="J38" s="213">
        <v>27384168</v>
      </c>
      <c r="K38" s="213">
        <v>89708</v>
      </c>
      <c r="L38" s="213">
        <v>3590061</v>
      </c>
      <c r="M38" s="213">
        <v>38853</v>
      </c>
      <c r="N38" s="213">
        <f t="shared" si="0"/>
        <v>1908</v>
      </c>
      <c r="O38" s="213">
        <f t="shared" si="1"/>
        <v>138416370</v>
      </c>
      <c r="P38" s="213">
        <f t="shared" si="2"/>
        <v>123035466</v>
      </c>
      <c r="Q38" s="213">
        <f t="shared" si="3"/>
        <v>7367523</v>
      </c>
      <c r="R38" s="213">
        <f t="shared" si="4"/>
        <v>7798998</v>
      </c>
      <c r="S38" s="213">
        <f t="shared" si="5"/>
        <v>214383</v>
      </c>
      <c r="T38" s="212">
        <v>0</v>
      </c>
      <c r="U38" s="213">
        <v>0</v>
      </c>
      <c r="V38" s="213">
        <v>0</v>
      </c>
      <c r="W38" s="213">
        <v>0</v>
      </c>
      <c r="X38" s="213">
        <v>0</v>
      </c>
      <c r="Y38" s="213">
        <v>0</v>
      </c>
      <c r="Z38" s="213">
        <v>164</v>
      </c>
      <c r="AA38" s="213">
        <v>2043340</v>
      </c>
      <c r="AB38" s="213">
        <v>1790674</v>
      </c>
      <c r="AC38" s="213">
        <v>10045</v>
      </c>
      <c r="AD38" s="213">
        <v>242621</v>
      </c>
      <c r="AE38" s="213">
        <v>0</v>
      </c>
      <c r="AF38" s="213">
        <f t="shared" si="6"/>
        <v>164</v>
      </c>
      <c r="AG38" s="213">
        <f t="shared" si="7"/>
        <v>2043340</v>
      </c>
      <c r="AH38" s="213">
        <f t="shared" si="8"/>
        <v>1790674</v>
      </c>
      <c r="AI38" s="213">
        <f t="shared" si="9"/>
        <v>10045</v>
      </c>
      <c r="AJ38" s="213">
        <f t="shared" si="10"/>
        <v>242621</v>
      </c>
      <c r="AK38" s="213">
        <f t="shared" si="11"/>
        <v>0</v>
      </c>
      <c r="AL38" s="212">
        <f t="shared" si="12"/>
        <v>2072</v>
      </c>
      <c r="AM38" s="213">
        <f t="shared" si="13"/>
        <v>140459710</v>
      </c>
      <c r="AN38" s="213">
        <f t="shared" si="14"/>
        <v>124826140</v>
      </c>
      <c r="AO38" s="213">
        <f t="shared" si="15"/>
        <v>7377568</v>
      </c>
      <c r="AP38" s="213">
        <f t="shared" si="16"/>
        <v>8041619</v>
      </c>
      <c r="AQ38" s="213">
        <f t="shared" si="17"/>
        <v>214383</v>
      </c>
      <c r="AR38" s="213">
        <v>433</v>
      </c>
      <c r="AS38" s="213">
        <v>8477280</v>
      </c>
      <c r="AT38" s="213">
        <v>7329493</v>
      </c>
      <c r="AU38" s="213">
        <v>282969</v>
      </c>
      <c r="AV38" s="213">
        <v>840173</v>
      </c>
      <c r="AW38" s="213">
        <v>24645</v>
      </c>
      <c r="AX38" s="213">
        <f t="shared" si="18"/>
        <v>2505</v>
      </c>
      <c r="AY38" s="213">
        <f t="shared" si="19"/>
        <v>148936990</v>
      </c>
      <c r="AZ38" s="213">
        <f t="shared" si="20"/>
        <v>132155633</v>
      </c>
      <c r="BA38" s="213">
        <f t="shared" si="21"/>
        <v>7660537</v>
      </c>
      <c r="BB38" s="213">
        <f t="shared" si="22"/>
        <v>8881792</v>
      </c>
      <c r="BC38" s="213">
        <f t="shared" si="23"/>
        <v>239028</v>
      </c>
      <c r="BD38" s="212">
        <v>148</v>
      </c>
      <c r="BE38" s="213">
        <v>5058599</v>
      </c>
      <c r="BF38" s="213">
        <v>2885199</v>
      </c>
      <c r="BG38" s="213">
        <v>0</v>
      </c>
      <c r="BH38" s="213">
        <v>2171100</v>
      </c>
      <c r="BI38" s="213">
        <v>2300</v>
      </c>
      <c r="BJ38" s="213">
        <v>0</v>
      </c>
      <c r="BK38" s="213">
        <v>0</v>
      </c>
      <c r="BL38" s="213">
        <v>0</v>
      </c>
      <c r="BM38" s="213">
        <v>0</v>
      </c>
      <c r="BN38" s="213">
        <v>0</v>
      </c>
      <c r="BO38" s="213">
        <v>0</v>
      </c>
      <c r="BP38" s="213">
        <f t="shared" si="24"/>
        <v>148</v>
      </c>
      <c r="BQ38" s="213">
        <f t="shared" si="25"/>
        <v>5058599</v>
      </c>
      <c r="BR38" s="213">
        <f t="shared" si="26"/>
        <v>2885199</v>
      </c>
      <c r="BS38" s="213">
        <f t="shared" si="27"/>
        <v>0</v>
      </c>
      <c r="BT38" s="213">
        <f t="shared" si="28"/>
        <v>2171100</v>
      </c>
      <c r="BU38" s="213">
        <f t="shared" si="29"/>
        <v>2300</v>
      </c>
      <c r="BV38" s="212">
        <v>17</v>
      </c>
      <c r="BW38" s="213">
        <v>3454330</v>
      </c>
      <c r="BX38" s="213">
        <v>3108897</v>
      </c>
      <c r="BY38" s="213">
        <v>102704</v>
      </c>
      <c r="BZ38" s="213">
        <v>44729</v>
      </c>
      <c r="CA38" s="213">
        <v>198000</v>
      </c>
      <c r="CB38" s="213">
        <f t="shared" si="30"/>
        <v>2522</v>
      </c>
      <c r="CC38" s="213">
        <f t="shared" si="31"/>
        <v>157449919</v>
      </c>
      <c r="CD38" s="213">
        <f t="shared" si="32"/>
        <v>138149729</v>
      </c>
      <c r="CE38" s="213">
        <f t="shared" si="33"/>
        <v>7763241</v>
      </c>
      <c r="CF38" s="213">
        <f t="shared" si="34"/>
        <v>11097621</v>
      </c>
      <c r="CG38" s="213">
        <f t="shared" si="35"/>
        <v>439328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50"/>
        <v>0</v>
      </c>
      <c r="DA38" s="101">
        <f t="shared" si="36"/>
        <v>0</v>
      </c>
      <c r="DB38" s="101">
        <f t="shared" si="37"/>
        <v>0</v>
      </c>
      <c r="DC38" s="101">
        <f t="shared" si="38"/>
        <v>0</v>
      </c>
      <c r="DD38" s="101">
        <f t="shared" si="39"/>
        <v>0</v>
      </c>
      <c r="DE38" s="101">
        <f t="shared" si="40"/>
        <v>0</v>
      </c>
      <c r="DF38" s="101">
        <f t="shared" si="51"/>
        <v>2522</v>
      </c>
      <c r="DG38" s="101">
        <f t="shared" si="41"/>
        <v>157449919</v>
      </c>
      <c r="DH38" s="101">
        <f t="shared" si="42"/>
        <v>138149729</v>
      </c>
      <c r="DI38" s="101">
        <f t="shared" si="43"/>
        <v>7763241</v>
      </c>
      <c r="DJ38" s="101">
        <f t="shared" si="44"/>
        <v>11097621</v>
      </c>
      <c r="DK38" s="101">
        <f t="shared" si="45"/>
        <v>439328</v>
      </c>
      <c r="DL38" s="101">
        <v>119</v>
      </c>
      <c r="DM38" s="101">
        <v>61</v>
      </c>
      <c r="DN38" s="101">
        <v>180</v>
      </c>
      <c r="DO38" s="101">
        <v>0</v>
      </c>
      <c r="DP38" s="101">
        <v>13</v>
      </c>
      <c r="DR38" s="16">
        <f>'７割'!DR38+'８割 '!DR38+'９割'!DR38</f>
        <v>0</v>
      </c>
      <c r="DS38" s="16">
        <f>'７割'!DS38+'８割 '!DS38+'９割'!DS38</f>
        <v>0</v>
      </c>
      <c r="DT38" s="16">
        <f>'７割'!DT38+'８割 '!DT38+'９割'!DT38</f>
        <v>0</v>
      </c>
      <c r="DU38" s="16">
        <f>'７割'!DU38+'８割 '!DU38+'９割'!DU38</f>
        <v>0</v>
      </c>
      <c r="DV38" s="16">
        <f>'７割'!DV38+'８割 '!DV38+'９割'!DV38</f>
        <v>0</v>
      </c>
      <c r="DW38" s="16">
        <f>'７割'!DW38+'８割 '!DW38+'９割'!DW38</f>
        <v>0</v>
      </c>
      <c r="DX38" s="16">
        <f>'７割'!DX38+'８割 '!DX38+'９割'!DX38</f>
        <v>8</v>
      </c>
      <c r="DY38" s="16">
        <f>'７割'!DY38+'８割 '!DY38+'９割'!DY38</f>
        <v>256025</v>
      </c>
      <c r="DZ38" s="16">
        <f>'７割'!DZ38+'８割 '!DZ38+'９割'!DZ38</f>
        <v>0</v>
      </c>
      <c r="EA38" s="16">
        <f>'７割'!EA38+'８割 '!EA38+'９割'!EA38</f>
        <v>0</v>
      </c>
      <c r="EB38" s="16">
        <f>'７割'!EB38+'８割 '!EB38+'９割'!EB38</f>
        <v>0</v>
      </c>
      <c r="EC38" s="16">
        <f>'７割'!EC38+'８割 '!EC38+'９割'!EC38</f>
        <v>0</v>
      </c>
      <c r="ED38" s="16">
        <f>'７割'!ED38+'８割 '!ED38+'９割'!ED38</f>
        <v>0</v>
      </c>
      <c r="EE38" s="16">
        <f>'７割'!EE38+'８割 '!EE38+'９割'!EE38</f>
        <v>0</v>
      </c>
      <c r="EF38" s="16">
        <f>'７割'!EF38+'８割 '!EF38+'９割'!EF38</f>
        <v>0</v>
      </c>
      <c r="EG38" s="16">
        <f>'７割'!EG38+'８割 '!EG38+'９割'!EG38</f>
        <v>0</v>
      </c>
      <c r="EH38" s="16">
        <f>IF(SUM(DR38,DT38,DV38,DX38,DZ38,EB38,ED38,EF38)='７割'!EH38+'８割 '!EH38+'９割'!EH38,SUM(DR38,DT38,DV38,DX38,DZ38,EB38,ED38,EF38),"数値エラー")</f>
        <v>8</v>
      </c>
      <c r="EI38" s="16">
        <f>IF(SUM(DS38,DU38,DW38,DY38,EA38,EC38,EE38,EG38)='７割'!EI38++'８割 '!EI38+'９割'!EI38,SUM(DS38,DU38,DW38,DY38,EA38,EC38,EE38,EG38),"数値エラー")</f>
        <v>256025</v>
      </c>
      <c r="EK38" s="7">
        <f t="shared" si="52"/>
        <v>2530</v>
      </c>
      <c r="EL38" s="7">
        <f t="shared" si="53"/>
        <v>157705944</v>
      </c>
      <c r="EN38" s="69">
        <f>ROUND(EL38/INDEX(被保険者数!O:O,MATCH(A38,被保険者数!A:A,0),1),0)</f>
        <v>927682</v>
      </c>
      <c r="EO38" s="1">
        <f t="shared" si="46"/>
        <v>35</v>
      </c>
      <c r="EP38" s="69">
        <f t="shared" si="47"/>
        <v>107313580</v>
      </c>
      <c r="EQ38" s="69">
        <f t="shared" si="48"/>
        <v>33146130</v>
      </c>
      <c r="ER38" s="69">
        <f t="shared" si="49"/>
        <v>17246234</v>
      </c>
      <c r="ES38" s="69">
        <f>ROUND(EP38/INDEX(被保険者数!O:O,MATCH(A38,被保険者数!A:A,0),1),0)</f>
        <v>631256</v>
      </c>
      <c r="ET38" s="69">
        <f t="shared" si="54"/>
        <v>10</v>
      </c>
      <c r="EU38" s="69">
        <f>ROUND(EQ38/INDEX(被保険者数!O:O,MATCH(A38,被保険者数!A:A,0),1),0)</f>
        <v>194977</v>
      </c>
      <c r="EV38" s="1">
        <f t="shared" si="55"/>
        <v>40</v>
      </c>
    </row>
    <row r="39" spans="1:152" s="1" customFormat="1" ht="15.95" customHeight="1" x14ac:dyDescent="0.15">
      <c r="A39" s="2" t="s">
        <v>64</v>
      </c>
      <c r="B39" s="6">
        <v>238</v>
      </c>
      <c r="C39" s="213">
        <v>158752480</v>
      </c>
      <c r="D39" s="213">
        <v>141730263</v>
      </c>
      <c r="E39" s="213">
        <v>11266372</v>
      </c>
      <c r="F39" s="213">
        <v>5658835</v>
      </c>
      <c r="G39" s="213">
        <v>97010</v>
      </c>
      <c r="H39" s="213">
        <v>2115</v>
      </c>
      <c r="I39" s="213">
        <v>40105160</v>
      </c>
      <c r="J39" s="213">
        <v>35886055</v>
      </c>
      <c r="K39" s="213">
        <v>861537</v>
      </c>
      <c r="L39" s="213">
        <v>3209489</v>
      </c>
      <c r="M39" s="213">
        <v>148079</v>
      </c>
      <c r="N39" s="213">
        <f t="shared" si="0"/>
        <v>2353</v>
      </c>
      <c r="O39" s="213">
        <f t="shared" si="1"/>
        <v>198857640</v>
      </c>
      <c r="P39" s="213">
        <f t="shared" si="2"/>
        <v>177616318</v>
      </c>
      <c r="Q39" s="213">
        <f t="shared" si="3"/>
        <v>12127909</v>
      </c>
      <c r="R39" s="213">
        <f t="shared" si="4"/>
        <v>8868324</v>
      </c>
      <c r="S39" s="213">
        <f t="shared" si="5"/>
        <v>245089</v>
      </c>
      <c r="T39" s="212">
        <v>0</v>
      </c>
      <c r="U39" s="213">
        <v>0</v>
      </c>
      <c r="V39" s="213">
        <v>0</v>
      </c>
      <c r="W39" s="213">
        <v>0</v>
      </c>
      <c r="X39" s="213">
        <v>0</v>
      </c>
      <c r="Y39" s="213">
        <v>0</v>
      </c>
      <c r="Z39" s="213">
        <v>247</v>
      </c>
      <c r="AA39" s="213">
        <v>3404300</v>
      </c>
      <c r="AB39" s="213">
        <v>2994599</v>
      </c>
      <c r="AC39" s="213">
        <v>544</v>
      </c>
      <c r="AD39" s="213">
        <v>409157</v>
      </c>
      <c r="AE39" s="213">
        <v>0</v>
      </c>
      <c r="AF39" s="213">
        <f t="shared" si="6"/>
        <v>247</v>
      </c>
      <c r="AG39" s="213">
        <f t="shared" si="7"/>
        <v>3404300</v>
      </c>
      <c r="AH39" s="213">
        <f t="shared" si="8"/>
        <v>2994599</v>
      </c>
      <c r="AI39" s="213">
        <f t="shared" si="9"/>
        <v>544</v>
      </c>
      <c r="AJ39" s="213">
        <f t="shared" si="10"/>
        <v>409157</v>
      </c>
      <c r="AK39" s="213">
        <f t="shared" si="11"/>
        <v>0</v>
      </c>
      <c r="AL39" s="212">
        <f t="shared" si="12"/>
        <v>2600</v>
      </c>
      <c r="AM39" s="213">
        <f t="shared" si="13"/>
        <v>202261940</v>
      </c>
      <c r="AN39" s="213">
        <f t="shared" si="14"/>
        <v>180610917</v>
      </c>
      <c r="AO39" s="213">
        <f t="shared" si="15"/>
        <v>12128453</v>
      </c>
      <c r="AP39" s="213">
        <f t="shared" si="16"/>
        <v>9277481</v>
      </c>
      <c r="AQ39" s="213">
        <f t="shared" si="17"/>
        <v>245089</v>
      </c>
      <c r="AR39" s="213">
        <v>804</v>
      </c>
      <c r="AS39" s="213">
        <v>8568340</v>
      </c>
      <c r="AT39" s="213">
        <v>7652236</v>
      </c>
      <c r="AU39" s="213">
        <v>16932</v>
      </c>
      <c r="AV39" s="213">
        <v>894023</v>
      </c>
      <c r="AW39" s="213">
        <v>5149</v>
      </c>
      <c r="AX39" s="213">
        <f t="shared" si="18"/>
        <v>3404</v>
      </c>
      <c r="AY39" s="213">
        <f t="shared" si="19"/>
        <v>210830280</v>
      </c>
      <c r="AZ39" s="213">
        <f t="shared" si="20"/>
        <v>188263153</v>
      </c>
      <c r="BA39" s="213">
        <f t="shared" si="21"/>
        <v>12145385</v>
      </c>
      <c r="BB39" s="213">
        <f t="shared" si="22"/>
        <v>10171504</v>
      </c>
      <c r="BC39" s="213">
        <f t="shared" si="23"/>
        <v>250238</v>
      </c>
      <c r="BD39" s="212">
        <v>233</v>
      </c>
      <c r="BE39" s="213">
        <v>7832250</v>
      </c>
      <c r="BF39" s="213">
        <v>5274080</v>
      </c>
      <c r="BG39" s="213">
        <v>0</v>
      </c>
      <c r="BH39" s="213">
        <v>2558170</v>
      </c>
      <c r="BI39" s="213">
        <v>0</v>
      </c>
      <c r="BJ39" s="213">
        <v>0</v>
      </c>
      <c r="BK39" s="213">
        <v>0</v>
      </c>
      <c r="BL39" s="213">
        <v>0</v>
      </c>
      <c r="BM39" s="213">
        <v>0</v>
      </c>
      <c r="BN39" s="213">
        <v>0</v>
      </c>
      <c r="BO39" s="213">
        <v>0</v>
      </c>
      <c r="BP39" s="213">
        <f t="shared" si="24"/>
        <v>233</v>
      </c>
      <c r="BQ39" s="213">
        <f t="shared" si="25"/>
        <v>7832250</v>
      </c>
      <c r="BR39" s="213">
        <f t="shared" si="26"/>
        <v>5274080</v>
      </c>
      <c r="BS39" s="213">
        <f t="shared" si="27"/>
        <v>0</v>
      </c>
      <c r="BT39" s="213">
        <f t="shared" si="28"/>
        <v>2558170</v>
      </c>
      <c r="BU39" s="213">
        <f t="shared" si="29"/>
        <v>0</v>
      </c>
      <c r="BV39" s="212">
        <v>6</v>
      </c>
      <c r="BW39" s="213">
        <v>399130</v>
      </c>
      <c r="BX39" s="213">
        <v>359217</v>
      </c>
      <c r="BY39" s="213">
        <v>861</v>
      </c>
      <c r="BZ39" s="213">
        <v>31896</v>
      </c>
      <c r="CA39" s="213">
        <v>7156</v>
      </c>
      <c r="CB39" s="213">
        <f t="shared" si="30"/>
        <v>3410</v>
      </c>
      <c r="CC39" s="213">
        <f t="shared" si="31"/>
        <v>219061660</v>
      </c>
      <c r="CD39" s="213">
        <f t="shared" si="32"/>
        <v>193896450</v>
      </c>
      <c r="CE39" s="213">
        <f t="shared" si="33"/>
        <v>12146246</v>
      </c>
      <c r="CF39" s="213">
        <f t="shared" si="34"/>
        <v>12761570</v>
      </c>
      <c r="CG39" s="213">
        <f t="shared" si="35"/>
        <v>257394</v>
      </c>
      <c r="CH39" s="100">
        <v>3</v>
      </c>
      <c r="CI39" s="101">
        <v>9650</v>
      </c>
      <c r="CJ39" s="101">
        <v>8685</v>
      </c>
      <c r="CK39" s="101">
        <v>0</v>
      </c>
      <c r="CL39" s="101">
        <v>965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50"/>
        <v>3</v>
      </c>
      <c r="DA39" s="101">
        <f t="shared" si="36"/>
        <v>9650</v>
      </c>
      <c r="DB39" s="101">
        <f t="shared" si="37"/>
        <v>8685</v>
      </c>
      <c r="DC39" s="101">
        <f t="shared" si="38"/>
        <v>0</v>
      </c>
      <c r="DD39" s="101">
        <f t="shared" si="39"/>
        <v>965</v>
      </c>
      <c r="DE39" s="101">
        <f t="shared" si="40"/>
        <v>0</v>
      </c>
      <c r="DF39" s="101">
        <f t="shared" si="51"/>
        <v>3413</v>
      </c>
      <c r="DG39" s="101">
        <f t="shared" si="41"/>
        <v>219071310</v>
      </c>
      <c r="DH39" s="101">
        <f t="shared" si="42"/>
        <v>193905135</v>
      </c>
      <c r="DI39" s="101">
        <f t="shared" si="43"/>
        <v>12146246</v>
      </c>
      <c r="DJ39" s="101">
        <f t="shared" si="44"/>
        <v>12762535</v>
      </c>
      <c r="DK39" s="101">
        <f t="shared" si="45"/>
        <v>257394</v>
      </c>
      <c r="DL39" s="101">
        <v>181</v>
      </c>
      <c r="DM39" s="101">
        <v>54</v>
      </c>
      <c r="DN39" s="101">
        <v>235</v>
      </c>
      <c r="DO39" s="101">
        <v>25</v>
      </c>
      <c r="DP39" s="101">
        <v>1</v>
      </c>
      <c r="DR39" s="16">
        <f>'７割'!DR39+'８割 '!DR39+'９割'!DR39</f>
        <v>3</v>
      </c>
      <c r="DS39" s="16">
        <f>'７割'!DS39+'８割 '!DS39+'９割'!DS39</f>
        <v>8685</v>
      </c>
      <c r="DT39" s="16">
        <f>'７割'!DT39+'８割 '!DT39+'９割'!DT39</f>
        <v>0</v>
      </c>
      <c r="DU39" s="16">
        <f>'７割'!DU39+'８割 '!DU39+'９割'!DU39</f>
        <v>0</v>
      </c>
      <c r="DV39" s="16">
        <f>'７割'!DV39+'８割 '!DV39+'９割'!DV39</f>
        <v>0</v>
      </c>
      <c r="DW39" s="16">
        <f>'７割'!DW39+'８割 '!DW39+'９割'!DW39</f>
        <v>0</v>
      </c>
      <c r="DX39" s="16">
        <f>'７割'!DX39+'８割 '!DX39+'９割'!DX39</f>
        <v>7</v>
      </c>
      <c r="DY39" s="16">
        <f>'７割'!DY39+'８割 '!DY39+'９割'!DY39</f>
        <v>260582</v>
      </c>
      <c r="DZ39" s="16">
        <f>'７割'!DZ39+'８割 '!DZ39+'９割'!DZ39</f>
        <v>0</v>
      </c>
      <c r="EA39" s="16">
        <f>'７割'!EA39+'８割 '!EA39+'９割'!EA39</f>
        <v>0</v>
      </c>
      <c r="EB39" s="16">
        <f>'７割'!EB39+'８割 '!EB39+'９割'!EB39</f>
        <v>0</v>
      </c>
      <c r="EC39" s="16">
        <f>'７割'!EC39+'８割 '!EC39+'９割'!EC39</f>
        <v>0</v>
      </c>
      <c r="ED39" s="16">
        <f>'７割'!ED39+'８割 '!ED39+'９割'!ED39</f>
        <v>0</v>
      </c>
      <c r="EE39" s="16">
        <f>'７割'!EE39+'８割 '!EE39+'９割'!EE39</f>
        <v>0</v>
      </c>
      <c r="EF39" s="16">
        <f>'７割'!EF39+'８割 '!EF39+'９割'!EF39</f>
        <v>0</v>
      </c>
      <c r="EG39" s="16">
        <f>'７割'!EG39+'８割 '!EG39+'９割'!EG39</f>
        <v>0</v>
      </c>
      <c r="EH39" s="16">
        <f>IF(SUM(DR39,DT39,DV39,DX39,DZ39,EB39,ED39,EF39)='７割'!EH39+'８割 '!EH39+'９割'!EH39,SUM(DR39,DT39,DV39,DX39,DZ39,EB39,ED39,EF39),"数値エラー")</f>
        <v>10</v>
      </c>
      <c r="EI39" s="16">
        <f>IF(SUM(DS39,DU39,DW39,DY39,EA39,EC39,EE39,EG39)='７割'!EI39++'８割 '!EI39+'９割'!EI39,SUM(DS39,DU39,DW39,DY39,EA39,EC39,EE39,EG39),"数値エラー")</f>
        <v>269267</v>
      </c>
      <c r="EK39" s="7">
        <f t="shared" si="52"/>
        <v>3420</v>
      </c>
      <c r="EL39" s="7">
        <f t="shared" si="53"/>
        <v>219330927</v>
      </c>
      <c r="EN39" s="69">
        <f>ROUND(EL39/INDEX(被保険者数!O:O,MATCH(A39,被保険者数!A:A,0),1),0)</f>
        <v>1148329</v>
      </c>
      <c r="EO39" s="1">
        <f t="shared" si="46"/>
        <v>4</v>
      </c>
      <c r="EP39" s="69">
        <f t="shared" si="47"/>
        <v>158752480</v>
      </c>
      <c r="EQ39" s="69">
        <f t="shared" si="48"/>
        <v>43509460</v>
      </c>
      <c r="ER39" s="69">
        <f t="shared" si="49"/>
        <v>17068987</v>
      </c>
      <c r="ES39" s="69">
        <f>ROUND(EP39/INDEX(被保険者数!O:O,MATCH(A39,被保険者数!A:A,0),1),0)</f>
        <v>831165</v>
      </c>
      <c r="ET39" s="69">
        <f t="shared" si="54"/>
        <v>2</v>
      </c>
      <c r="EU39" s="69">
        <f>ROUND(EQ39/INDEX(被保険者数!O:O,MATCH(A39,被保険者数!A:A,0),1),0)</f>
        <v>227798</v>
      </c>
      <c r="EV39" s="1">
        <f t="shared" si="55"/>
        <v>30</v>
      </c>
    </row>
    <row r="40" spans="1:152" s="1" customFormat="1" ht="15.95" customHeight="1" x14ac:dyDescent="0.15">
      <c r="A40" s="2" t="s">
        <v>57</v>
      </c>
      <c r="B40" s="6">
        <v>1148</v>
      </c>
      <c r="C40" s="213">
        <v>603514370</v>
      </c>
      <c r="D40" s="213">
        <v>539221607</v>
      </c>
      <c r="E40" s="213">
        <v>38049818</v>
      </c>
      <c r="F40" s="213">
        <v>25233946</v>
      </c>
      <c r="G40" s="213">
        <v>1008999</v>
      </c>
      <c r="H40" s="213">
        <v>10401</v>
      </c>
      <c r="I40" s="213">
        <v>219121510</v>
      </c>
      <c r="J40" s="213">
        <v>195007946</v>
      </c>
      <c r="K40" s="213">
        <v>6730809</v>
      </c>
      <c r="L40" s="213">
        <v>16078451</v>
      </c>
      <c r="M40" s="213">
        <v>1304304</v>
      </c>
      <c r="N40" s="213">
        <f t="shared" si="0"/>
        <v>11549</v>
      </c>
      <c r="O40" s="213">
        <f t="shared" si="1"/>
        <v>822635880</v>
      </c>
      <c r="P40" s="213">
        <f t="shared" si="2"/>
        <v>734229553</v>
      </c>
      <c r="Q40" s="213">
        <f t="shared" si="3"/>
        <v>44780627</v>
      </c>
      <c r="R40" s="213">
        <f t="shared" si="4"/>
        <v>41312397</v>
      </c>
      <c r="S40" s="213">
        <f t="shared" si="5"/>
        <v>2313303</v>
      </c>
      <c r="T40" s="212">
        <v>5</v>
      </c>
      <c r="U40" s="213">
        <v>1490450</v>
      </c>
      <c r="V40" s="213">
        <v>1341406</v>
      </c>
      <c r="W40" s="213">
        <v>77854</v>
      </c>
      <c r="X40" s="213">
        <v>71190</v>
      </c>
      <c r="Y40" s="213">
        <v>0</v>
      </c>
      <c r="Z40" s="213">
        <v>1054</v>
      </c>
      <c r="AA40" s="213">
        <v>15097410</v>
      </c>
      <c r="AB40" s="213">
        <v>13217883</v>
      </c>
      <c r="AC40" s="213">
        <v>19463</v>
      </c>
      <c r="AD40" s="213">
        <v>1860064</v>
      </c>
      <c r="AE40" s="213">
        <v>0</v>
      </c>
      <c r="AF40" s="213">
        <f t="shared" si="6"/>
        <v>1059</v>
      </c>
      <c r="AG40" s="213">
        <f t="shared" si="7"/>
        <v>16587860</v>
      </c>
      <c r="AH40" s="213">
        <f t="shared" si="8"/>
        <v>14559289</v>
      </c>
      <c r="AI40" s="213">
        <f t="shared" si="9"/>
        <v>97317</v>
      </c>
      <c r="AJ40" s="213">
        <f t="shared" si="10"/>
        <v>1931254</v>
      </c>
      <c r="AK40" s="213">
        <f t="shared" si="11"/>
        <v>0</v>
      </c>
      <c r="AL40" s="212">
        <f t="shared" si="12"/>
        <v>12608</v>
      </c>
      <c r="AM40" s="213">
        <f t="shared" si="13"/>
        <v>839223740</v>
      </c>
      <c r="AN40" s="213">
        <f t="shared" si="14"/>
        <v>748788842</v>
      </c>
      <c r="AO40" s="213">
        <f t="shared" si="15"/>
        <v>44877944</v>
      </c>
      <c r="AP40" s="213">
        <f t="shared" si="16"/>
        <v>43243651</v>
      </c>
      <c r="AQ40" s="213">
        <f t="shared" si="17"/>
        <v>2313303</v>
      </c>
      <c r="AR40" s="213">
        <v>8871</v>
      </c>
      <c r="AS40" s="213">
        <v>151733260</v>
      </c>
      <c r="AT40" s="213">
        <v>134780230</v>
      </c>
      <c r="AU40" s="213">
        <v>1666892</v>
      </c>
      <c r="AV40" s="213">
        <v>14680768</v>
      </c>
      <c r="AW40" s="213">
        <v>605370</v>
      </c>
      <c r="AX40" s="213">
        <f t="shared" si="18"/>
        <v>21479</v>
      </c>
      <c r="AY40" s="213">
        <f t="shared" si="19"/>
        <v>990957000</v>
      </c>
      <c r="AZ40" s="213">
        <f t="shared" si="20"/>
        <v>883569072</v>
      </c>
      <c r="BA40" s="213">
        <f t="shared" si="21"/>
        <v>46544836</v>
      </c>
      <c r="BB40" s="213">
        <f t="shared" si="22"/>
        <v>57924419</v>
      </c>
      <c r="BC40" s="213">
        <f t="shared" si="23"/>
        <v>2918673</v>
      </c>
      <c r="BD40" s="212">
        <v>1085</v>
      </c>
      <c r="BE40" s="213">
        <v>29220231</v>
      </c>
      <c r="BF40" s="213">
        <v>19319901</v>
      </c>
      <c r="BG40" s="213">
        <v>0</v>
      </c>
      <c r="BH40" s="213">
        <v>9900330</v>
      </c>
      <c r="BI40" s="213">
        <v>0</v>
      </c>
      <c r="BJ40" s="213">
        <v>5</v>
      </c>
      <c r="BK40" s="213">
        <v>45432</v>
      </c>
      <c r="BL40" s="213">
        <v>37212</v>
      </c>
      <c r="BM40" s="213">
        <v>0</v>
      </c>
      <c r="BN40" s="213">
        <v>8220</v>
      </c>
      <c r="BO40" s="213">
        <v>0</v>
      </c>
      <c r="BP40" s="213">
        <f t="shared" si="24"/>
        <v>1090</v>
      </c>
      <c r="BQ40" s="213">
        <f t="shared" si="25"/>
        <v>29265663</v>
      </c>
      <c r="BR40" s="213">
        <f t="shared" si="26"/>
        <v>19357113</v>
      </c>
      <c r="BS40" s="213">
        <f t="shared" si="27"/>
        <v>0</v>
      </c>
      <c r="BT40" s="213">
        <f t="shared" si="28"/>
        <v>9908550</v>
      </c>
      <c r="BU40" s="213">
        <f t="shared" si="29"/>
        <v>0</v>
      </c>
      <c r="BV40" s="212">
        <v>17</v>
      </c>
      <c r="BW40" s="213">
        <v>2271010</v>
      </c>
      <c r="BX40" s="213">
        <v>2043909</v>
      </c>
      <c r="BY40" s="213">
        <v>85394</v>
      </c>
      <c r="BZ40" s="213">
        <v>141707</v>
      </c>
      <c r="CA40" s="213">
        <v>0</v>
      </c>
      <c r="CB40" s="213">
        <f t="shared" si="30"/>
        <v>21496</v>
      </c>
      <c r="CC40" s="213">
        <f t="shared" si="31"/>
        <v>1022493673</v>
      </c>
      <c r="CD40" s="213">
        <f t="shared" si="32"/>
        <v>904970094</v>
      </c>
      <c r="CE40" s="213">
        <f t="shared" si="33"/>
        <v>46630230</v>
      </c>
      <c r="CF40" s="213">
        <f t="shared" si="34"/>
        <v>67974676</v>
      </c>
      <c r="CG40" s="213">
        <f t="shared" si="35"/>
        <v>2918673</v>
      </c>
      <c r="CH40" s="100">
        <v>18</v>
      </c>
      <c r="CI40" s="101">
        <v>66968</v>
      </c>
      <c r="CJ40" s="101">
        <v>57136</v>
      </c>
      <c r="CK40" s="101">
        <v>0</v>
      </c>
      <c r="CL40" s="101">
        <v>9832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50"/>
        <v>18</v>
      </c>
      <c r="DA40" s="101">
        <f t="shared" si="36"/>
        <v>66968</v>
      </c>
      <c r="DB40" s="101">
        <f t="shared" si="37"/>
        <v>57136</v>
      </c>
      <c r="DC40" s="101">
        <f t="shared" si="38"/>
        <v>0</v>
      </c>
      <c r="DD40" s="101">
        <f t="shared" si="39"/>
        <v>9832</v>
      </c>
      <c r="DE40" s="101">
        <f t="shared" si="40"/>
        <v>0</v>
      </c>
      <c r="DF40" s="101">
        <f t="shared" si="51"/>
        <v>21514</v>
      </c>
      <c r="DG40" s="101">
        <f t="shared" si="41"/>
        <v>1022560641</v>
      </c>
      <c r="DH40" s="101">
        <f t="shared" si="42"/>
        <v>905027230</v>
      </c>
      <c r="DI40" s="101">
        <f t="shared" si="43"/>
        <v>46630230</v>
      </c>
      <c r="DJ40" s="101">
        <f t="shared" si="44"/>
        <v>67984508</v>
      </c>
      <c r="DK40" s="101">
        <f t="shared" si="45"/>
        <v>2918673</v>
      </c>
      <c r="DL40" s="101">
        <v>769</v>
      </c>
      <c r="DM40" s="101">
        <v>524</v>
      </c>
      <c r="DN40" s="101">
        <v>1293</v>
      </c>
      <c r="DO40" s="101">
        <v>199</v>
      </c>
      <c r="DP40" s="101">
        <v>1</v>
      </c>
      <c r="DR40" s="16">
        <f>'７割'!DR40+'８割 '!DR40+'９割'!DR40</f>
        <v>18</v>
      </c>
      <c r="DS40" s="16">
        <f>'７割'!DS40+'８割 '!DS40+'９割'!DS40</f>
        <v>57136</v>
      </c>
      <c r="DT40" s="16">
        <f>'７割'!DT40+'８割 '!DT40+'９割'!DT40</f>
        <v>85</v>
      </c>
      <c r="DU40" s="16">
        <f>'７割'!DU40+'８割 '!DU40+'９割'!DU40</f>
        <v>1215540</v>
      </c>
      <c r="DV40" s="16">
        <f>'７割'!DV40+'８割 '!DV40+'９割'!DV40</f>
        <v>20</v>
      </c>
      <c r="DW40" s="16">
        <f>'７割'!DW40+'８割 '!DW40+'９割'!DW40</f>
        <v>534674</v>
      </c>
      <c r="DX40" s="16">
        <f>'７割'!DX40+'８割 '!DX40+'９割'!DX40</f>
        <v>31</v>
      </c>
      <c r="DY40" s="16">
        <f>'７割'!DY40+'８割 '!DY40+'９割'!DY40</f>
        <v>880151</v>
      </c>
      <c r="DZ40" s="16">
        <f>'７割'!DZ40+'８割 '!DZ40+'９割'!DZ40</f>
        <v>1</v>
      </c>
      <c r="EA40" s="16">
        <f>'７割'!EA40+'８割 '!EA40+'９割'!EA40</f>
        <v>5445</v>
      </c>
      <c r="EB40" s="16">
        <f>'７割'!EB40+'８割 '!EB40+'９割'!EB40</f>
        <v>0</v>
      </c>
      <c r="EC40" s="16">
        <f>'７割'!EC40+'８割 '!EC40+'９割'!EC40</f>
        <v>0</v>
      </c>
      <c r="ED40" s="16">
        <f>'７割'!ED40+'８割 '!ED40+'９割'!ED40</f>
        <v>0</v>
      </c>
      <c r="EE40" s="16">
        <f>'７割'!EE40+'８割 '!EE40+'９割'!EE40</f>
        <v>0</v>
      </c>
      <c r="EF40" s="16">
        <f>'７割'!EF40+'８割 '!EF40+'９割'!EF40</f>
        <v>0</v>
      </c>
      <c r="EG40" s="16">
        <f>'７割'!EG40+'８割 '!EG40+'９割'!EG40</f>
        <v>0</v>
      </c>
      <c r="EH40" s="16">
        <f>IF(SUM(DR40,DT40,DV40,DX40,DZ40,EB40,ED40,EF40)='７割'!EH40+'８割 '!EH40+'９割'!EH40,SUM(DR40,DT40,DV40,DX40,DZ40,EB40,ED40,EF40),"数値エラー")</f>
        <v>155</v>
      </c>
      <c r="EI40" s="16">
        <f>IF(SUM(DS40,DU40,DW40,DY40,EA40,EC40,EE40,EG40)='７割'!EI40++'８割 '!EI40+'９割'!EI40,SUM(DS40,DU40,DW40,DY40,EA40,EC40,EE40,EG40),"数値エラー")</f>
        <v>2692946</v>
      </c>
      <c r="EK40" s="7">
        <f t="shared" si="52"/>
        <v>21651</v>
      </c>
      <c r="EL40" s="7">
        <f t="shared" si="53"/>
        <v>1025186619</v>
      </c>
      <c r="EN40" s="69">
        <f>ROUND(EL40/INDEX(被保険者数!O:O,MATCH(A40,被保険者数!A:A,0),1),0)</f>
        <v>952776</v>
      </c>
      <c r="EO40" s="1">
        <f t="shared" si="46"/>
        <v>31</v>
      </c>
      <c r="EP40" s="69">
        <f t="shared" si="47"/>
        <v>605004820</v>
      </c>
      <c r="EQ40" s="69">
        <f t="shared" si="48"/>
        <v>234218920</v>
      </c>
      <c r="ER40" s="69">
        <f t="shared" si="49"/>
        <v>185962879</v>
      </c>
      <c r="ES40" s="69">
        <f>ROUND(EP40/INDEX(被保険者数!O:O,MATCH(A40,被保険者数!A:A,0),1),0)</f>
        <v>562272</v>
      </c>
      <c r="ET40" s="69">
        <f t="shared" si="54"/>
        <v>28</v>
      </c>
      <c r="EU40" s="69">
        <f>ROUND(EQ40/INDEX(被保険者数!O:O,MATCH(A40,被保険者数!A:A,0),1),0)</f>
        <v>217676</v>
      </c>
      <c r="EV40" s="1">
        <f t="shared" si="55"/>
        <v>34</v>
      </c>
    </row>
    <row r="41" spans="1:152" s="1" customFormat="1" ht="15.95" customHeight="1" x14ac:dyDescent="0.15">
      <c r="A41" s="2" t="s">
        <v>58</v>
      </c>
      <c r="B41" s="6">
        <v>3193</v>
      </c>
      <c r="C41" s="213">
        <v>2016236980</v>
      </c>
      <c r="D41" s="213">
        <v>1777001981</v>
      </c>
      <c r="E41" s="213">
        <v>143544374</v>
      </c>
      <c r="F41" s="213">
        <v>90538447</v>
      </c>
      <c r="G41" s="213">
        <v>5152178</v>
      </c>
      <c r="H41" s="213">
        <v>44724</v>
      </c>
      <c r="I41" s="213">
        <v>841840680</v>
      </c>
      <c r="J41" s="213">
        <v>738168858</v>
      </c>
      <c r="K41" s="213">
        <v>25142321</v>
      </c>
      <c r="L41" s="213">
        <v>73483156</v>
      </c>
      <c r="M41" s="213">
        <v>5046345</v>
      </c>
      <c r="N41" s="213">
        <f t="shared" si="0"/>
        <v>47917</v>
      </c>
      <c r="O41" s="213">
        <f t="shared" si="1"/>
        <v>2858077660</v>
      </c>
      <c r="P41" s="213">
        <f t="shared" si="2"/>
        <v>2515170839</v>
      </c>
      <c r="Q41" s="213">
        <f t="shared" si="3"/>
        <v>168686695</v>
      </c>
      <c r="R41" s="213">
        <f t="shared" si="4"/>
        <v>164021603</v>
      </c>
      <c r="S41" s="213">
        <f t="shared" si="5"/>
        <v>10198523</v>
      </c>
      <c r="T41" s="212">
        <v>15</v>
      </c>
      <c r="U41" s="213">
        <v>3224610</v>
      </c>
      <c r="V41" s="213">
        <v>2839540</v>
      </c>
      <c r="W41" s="213">
        <v>110647</v>
      </c>
      <c r="X41" s="213">
        <v>274423</v>
      </c>
      <c r="Y41" s="213">
        <v>0</v>
      </c>
      <c r="Z41" s="213">
        <v>6300</v>
      </c>
      <c r="AA41" s="213">
        <v>83187230</v>
      </c>
      <c r="AB41" s="213">
        <v>72602788</v>
      </c>
      <c r="AC41" s="213">
        <v>218052</v>
      </c>
      <c r="AD41" s="213">
        <v>10353673</v>
      </c>
      <c r="AE41" s="213">
        <v>12717</v>
      </c>
      <c r="AF41" s="213">
        <f t="shared" si="6"/>
        <v>6315</v>
      </c>
      <c r="AG41" s="213">
        <f t="shared" si="7"/>
        <v>86411840</v>
      </c>
      <c r="AH41" s="213">
        <f t="shared" si="8"/>
        <v>75442328</v>
      </c>
      <c r="AI41" s="213">
        <f t="shared" si="9"/>
        <v>328699</v>
      </c>
      <c r="AJ41" s="213">
        <f t="shared" si="10"/>
        <v>10628096</v>
      </c>
      <c r="AK41" s="213">
        <f t="shared" si="11"/>
        <v>12717</v>
      </c>
      <c r="AL41" s="212">
        <f t="shared" si="12"/>
        <v>54232</v>
      </c>
      <c r="AM41" s="213">
        <f t="shared" si="13"/>
        <v>2944489500</v>
      </c>
      <c r="AN41" s="213">
        <f t="shared" si="14"/>
        <v>2590613167</v>
      </c>
      <c r="AO41" s="213">
        <f t="shared" si="15"/>
        <v>169015394</v>
      </c>
      <c r="AP41" s="213">
        <f t="shared" si="16"/>
        <v>174649699</v>
      </c>
      <c r="AQ41" s="213">
        <f t="shared" si="17"/>
        <v>10211240</v>
      </c>
      <c r="AR41" s="213">
        <v>33519</v>
      </c>
      <c r="AS41" s="213">
        <v>400370260</v>
      </c>
      <c r="AT41" s="213">
        <v>350364926</v>
      </c>
      <c r="AU41" s="213">
        <v>5103868</v>
      </c>
      <c r="AV41" s="213">
        <v>42628209</v>
      </c>
      <c r="AW41" s="213">
        <v>2273257</v>
      </c>
      <c r="AX41" s="213">
        <f t="shared" si="18"/>
        <v>87751</v>
      </c>
      <c r="AY41" s="213">
        <f t="shared" si="19"/>
        <v>3344859760</v>
      </c>
      <c r="AZ41" s="213">
        <f t="shared" si="20"/>
        <v>2940978093</v>
      </c>
      <c r="BA41" s="213">
        <f t="shared" si="21"/>
        <v>174119262</v>
      </c>
      <c r="BB41" s="213">
        <f t="shared" si="22"/>
        <v>217277908</v>
      </c>
      <c r="BC41" s="213">
        <f t="shared" si="23"/>
        <v>12484497</v>
      </c>
      <c r="BD41" s="212">
        <v>3094</v>
      </c>
      <c r="BE41" s="213">
        <v>107648131</v>
      </c>
      <c r="BF41" s="213">
        <v>66036751</v>
      </c>
      <c r="BG41" s="213">
        <v>0</v>
      </c>
      <c r="BH41" s="213">
        <v>41588270</v>
      </c>
      <c r="BI41" s="213">
        <v>23110</v>
      </c>
      <c r="BJ41" s="213">
        <v>15</v>
      </c>
      <c r="BK41" s="213">
        <v>105548</v>
      </c>
      <c r="BL41" s="213">
        <v>75698</v>
      </c>
      <c r="BM41" s="213">
        <v>0</v>
      </c>
      <c r="BN41" s="213">
        <v>29850</v>
      </c>
      <c r="BO41" s="213">
        <v>0</v>
      </c>
      <c r="BP41" s="213">
        <f t="shared" si="24"/>
        <v>3109</v>
      </c>
      <c r="BQ41" s="213">
        <f t="shared" si="25"/>
        <v>107753679</v>
      </c>
      <c r="BR41" s="213">
        <f t="shared" si="26"/>
        <v>66112449</v>
      </c>
      <c r="BS41" s="213">
        <f t="shared" si="27"/>
        <v>0</v>
      </c>
      <c r="BT41" s="213">
        <f t="shared" si="28"/>
        <v>41618120</v>
      </c>
      <c r="BU41" s="213">
        <f t="shared" si="29"/>
        <v>23110</v>
      </c>
      <c r="BV41" s="212">
        <v>282</v>
      </c>
      <c r="BW41" s="213">
        <v>36323190</v>
      </c>
      <c r="BX41" s="213">
        <v>32230577</v>
      </c>
      <c r="BY41" s="213">
        <v>1490850</v>
      </c>
      <c r="BZ41" s="213">
        <v>1952227</v>
      </c>
      <c r="CA41" s="213">
        <v>649536</v>
      </c>
      <c r="CB41" s="213">
        <f t="shared" si="30"/>
        <v>88033</v>
      </c>
      <c r="CC41" s="213">
        <f t="shared" si="31"/>
        <v>3488936629</v>
      </c>
      <c r="CD41" s="213">
        <f t="shared" si="32"/>
        <v>3039321119</v>
      </c>
      <c r="CE41" s="213">
        <f t="shared" si="33"/>
        <v>175610112</v>
      </c>
      <c r="CF41" s="213">
        <f t="shared" si="34"/>
        <v>260848255</v>
      </c>
      <c r="CG41" s="213">
        <f t="shared" si="35"/>
        <v>13157143</v>
      </c>
      <c r="CH41" s="100">
        <v>330</v>
      </c>
      <c r="CI41" s="101">
        <v>2201737</v>
      </c>
      <c r="CJ41" s="101">
        <v>1883637</v>
      </c>
      <c r="CK41" s="101">
        <v>0</v>
      </c>
      <c r="CL41" s="101">
        <v>318100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50"/>
        <v>330</v>
      </c>
      <c r="DA41" s="101">
        <f t="shared" si="36"/>
        <v>2201737</v>
      </c>
      <c r="DB41" s="101">
        <f t="shared" si="37"/>
        <v>1883637</v>
      </c>
      <c r="DC41" s="101">
        <f t="shared" si="38"/>
        <v>0</v>
      </c>
      <c r="DD41" s="101">
        <f t="shared" si="39"/>
        <v>318100</v>
      </c>
      <c r="DE41" s="101">
        <f t="shared" si="40"/>
        <v>0</v>
      </c>
      <c r="DF41" s="101">
        <f t="shared" si="51"/>
        <v>88363</v>
      </c>
      <c r="DG41" s="101">
        <f t="shared" si="41"/>
        <v>3491138366</v>
      </c>
      <c r="DH41" s="101">
        <f t="shared" si="42"/>
        <v>3041204756</v>
      </c>
      <c r="DI41" s="101">
        <f t="shared" si="43"/>
        <v>175610112</v>
      </c>
      <c r="DJ41" s="101">
        <f t="shared" si="44"/>
        <v>261166355</v>
      </c>
      <c r="DK41" s="101">
        <f t="shared" si="45"/>
        <v>13157143</v>
      </c>
      <c r="DL41" s="101">
        <v>2343</v>
      </c>
      <c r="DM41" s="101">
        <v>2175</v>
      </c>
      <c r="DN41" s="101">
        <v>4518</v>
      </c>
      <c r="DO41" s="101">
        <v>460</v>
      </c>
      <c r="DP41" s="101">
        <v>112</v>
      </c>
      <c r="DR41" s="16">
        <f>'７割'!DR41+'８割 '!DR41+'９割'!DR41</f>
        <v>330</v>
      </c>
      <c r="DS41" s="16">
        <f>'７割'!DS41+'８割 '!DS41+'９割'!DS41</f>
        <v>1883637</v>
      </c>
      <c r="DT41" s="16">
        <f>'７割'!DT41+'８割 '!DT41+'９割'!DT41</f>
        <v>107</v>
      </c>
      <c r="DU41" s="16">
        <f>'７割'!DU41+'８割 '!DU41+'９割'!DU41</f>
        <v>2560970</v>
      </c>
      <c r="DV41" s="16">
        <f>'７割'!DV41+'８割 '!DV41+'９割'!DV41</f>
        <v>155</v>
      </c>
      <c r="DW41" s="16">
        <f>'７割'!DW41+'８割 '!DW41+'９割'!DW41</f>
        <v>3964667</v>
      </c>
      <c r="DX41" s="16">
        <f>'７割'!DX41+'８割 '!DX41+'９割'!DX41</f>
        <v>88</v>
      </c>
      <c r="DY41" s="16">
        <f>'７割'!DY41+'８割 '!DY41+'９割'!DY41</f>
        <v>2356101</v>
      </c>
      <c r="DZ41" s="16">
        <f>'７割'!DZ41+'８割 '!DZ41+'９割'!DZ41</f>
        <v>1</v>
      </c>
      <c r="EA41" s="16">
        <f>'７割'!EA41+'８割 '!EA41+'９割'!EA41</f>
        <v>9612</v>
      </c>
      <c r="EB41" s="16">
        <f>'７割'!EB41+'８割 '!EB41+'９割'!EB41</f>
        <v>0</v>
      </c>
      <c r="EC41" s="16">
        <f>'７割'!EC41+'８割 '!EC41+'９割'!EC41</f>
        <v>0</v>
      </c>
      <c r="ED41" s="16">
        <f>'７割'!ED41+'８割 '!ED41+'９割'!ED41</f>
        <v>0</v>
      </c>
      <c r="EE41" s="16">
        <f>'７割'!EE41+'８割 '!EE41+'９割'!EE41</f>
        <v>0</v>
      </c>
      <c r="EF41" s="16">
        <f>'７割'!EF41+'８割 '!EF41+'９割'!EF41</f>
        <v>0</v>
      </c>
      <c r="EG41" s="16">
        <f>'７割'!EG41+'８割 '!EG41+'９割'!EG41</f>
        <v>0</v>
      </c>
      <c r="EH41" s="16">
        <f>IF(SUM(DR41,DT41,DV41,DX41,DZ41,EB41,ED41,EF41)='７割'!EH41+'８割 '!EH41+'９割'!EH41,SUM(DR41,DT41,DV41,DX41,DZ41,EB41,ED41,EF41),"数値エラー")</f>
        <v>681</v>
      </c>
      <c r="EI41" s="16">
        <f>IF(SUM(DS41,DU41,DW41,DY41,EA41,EC41,EE41,EG41)='７割'!EI41++'８割 '!EI41+'９割'!EI41,SUM(DS41,DU41,DW41,DY41,EA41,EC41,EE41,EG41),"数値エラー")</f>
        <v>10774987</v>
      </c>
      <c r="EK41" s="7">
        <f t="shared" si="52"/>
        <v>88714</v>
      </c>
      <c r="EL41" s="7">
        <f t="shared" si="53"/>
        <v>3499711616</v>
      </c>
      <c r="EN41" s="69">
        <f>ROUND(EL41/INDEX(被保険者数!O:O,MATCH(A41,被保険者数!A:A,0),1),0)</f>
        <v>1036337</v>
      </c>
      <c r="EO41" s="1">
        <f t="shared" si="46"/>
        <v>22</v>
      </c>
      <c r="EP41" s="69">
        <f t="shared" si="47"/>
        <v>2019461590</v>
      </c>
      <c r="EQ41" s="69">
        <f t="shared" si="48"/>
        <v>925027910</v>
      </c>
      <c r="ER41" s="69">
        <f t="shared" si="49"/>
        <v>555222116</v>
      </c>
      <c r="ES41" s="69">
        <f>ROUND(EP41/INDEX(被保険者数!O:O,MATCH(A41,被保険者数!A:A,0),1),0)</f>
        <v>598005</v>
      </c>
      <c r="ET41" s="69">
        <f t="shared" si="54"/>
        <v>18</v>
      </c>
      <c r="EU41" s="69">
        <f>ROUND(EQ41/INDEX(被保険者数!O:O,MATCH(A41,被保険者数!A:A,0),1),0)</f>
        <v>273920</v>
      </c>
      <c r="EV41" s="1">
        <f t="shared" si="55"/>
        <v>15</v>
      </c>
    </row>
    <row r="42" spans="1:152" s="1" customFormat="1" ht="15.95" customHeight="1" x14ac:dyDescent="0.15">
      <c r="A42" s="2" t="s">
        <v>65</v>
      </c>
      <c r="B42" s="6">
        <v>116</v>
      </c>
      <c r="C42" s="213">
        <v>80750120</v>
      </c>
      <c r="D42" s="213">
        <v>72063950</v>
      </c>
      <c r="E42" s="213">
        <v>5139243</v>
      </c>
      <c r="F42" s="213">
        <v>3522127</v>
      </c>
      <c r="G42" s="213">
        <v>24800</v>
      </c>
      <c r="H42" s="213">
        <v>1802</v>
      </c>
      <c r="I42" s="213">
        <v>32294070</v>
      </c>
      <c r="J42" s="213">
        <v>28811180</v>
      </c>
      <c r="K42" s="213">
        <v>154131</v>
      </c>
      <c r="L42" s="213">
        <v>3318251</v>
      </c>
      <c r="M42" s="213">
        <v>10508</v>
      </c>
      <c r="N42" s="213">
        <f t="shared" si="0"/>
        <v>1918</v>
      </c>
      <c r="O42" s="213">
        <f t="shared" si="1"/>
        <v>113044190</v>
      </c>
      <c r="P42" s="213">
        <f t="shared" si="2"/>
        <v>100875130</v>
      </c>
      <c r="Q42" s="213">
        <f t="shared" si="3"/>
        <v>5293374</v>
      </c>
      <c r="R42" s="213">
        <f t="shared" si="4"/>
        <v>6840378</v>
      </c>
      <c r="S42" s="213">
        <f t="shared" si="5"/>
        <v>35308</v>
      </c>
      <c r="T42" s="212">
        <v>0</v>
      </c>
      <c r="U42" s="213">
        <v>0</v>
      </c>
      <c r="V42" s="213">
        <v>0</v>
      </c>
      <c r="W42" s="213">
        <v>0</v>
      </c>
      <c r="X42" s="213">
        <v>0</v>
      </c>
      <c r="Y42" s="213">
        <v>0</v>
      </c>
      <c r="Z42" s="213">
        <v>182</v>
      </c>
      <c r="AA42" s="213">
        <v>2625210</v>
      </c>
      <c r="AB42" s="213">
        <v>2308743</v>
      </c>
      <c r="AC42" s="213">
        <v>11409</v>
      </c>
      <c r="AD42" s="213">
        <v>305058</v>
      </c>
      <c r="AE42" s="213">
        <v>0</v>
      </c>
      <c r="AF42" s="213">
        <f t="shared" si="6"/>
        <v>182</v>
      </c>
      <c r="AG42" s="213">
        <f t="shared" si="7"/>
        <v>2625210</v>
      </c>
      <c r="AH42" s="213">
        <f t="shared" si="8"/>
        <v>2308743</v>
      </c>
      <c r="AI42" s="213">
        <f t="shared" si="9"/>
        <v>11409</v>
      </c>
      <c r="AJ42" s="213">
        <f t="shared" si="10"/>
        <v>305058</v>
      </c>
      <c r="AK42" s="213">
        <f t="shared" si="11"/>
        <v>0</v>
      </c>
      <c r="AL42" s="212">
        <f t="shared" si="12"/>
        <v>2100</v>
      </c>
      <c r="AM42" s="213">
        <f t="shared" si="13"/>
        <v>115669400</v>
      </c>
      <c r="AN42" s="213">
        <f t="shared" si="14"/>
        <v>103183873</v>
      </c>
      <c r="AO42" s="213">
        <f t="shared" si="15"/>
        <v>5304783</v>
      </c>
      <c r="AP42" s="213">
        <f t="shared" si="16"/>
        <v>7145436</v>
      </c>
      <c r="AQ42" s="213">
        <f t="shared" si="17"/>
        <v>35308</v>
      </c>
      <c r="AR42" s="213">
        <v>327</v>
      </c>
      <c r="AS42" s="213">
        <v>2998480</v>
      </c>
      <c r="AT42" s="213">
        <v>2641643</v>
      </c>
      <c r="AU42" s="213">
        <v>1639</v>
      </c>
      <c r="AV42" s="213">
        <v>355198</v>
      </c>
      <c r="AW42" s="213">
        <v>0</v>
      </c>
      <c r="AX42" s="213">
        <f t="shared" si="18"/>
        <v>2427</v>
      </c>
      <c r="AY42" s="213">
        <f t="shared" si="19"/>
        <v>118667880</v>
      </c>
      <c r="AZ42" s="213">
        <f t="shared" si="20"/>
        <v>105825516</v>
      </c>
      <c r="BA42" s="213">
        <f t="shared" si="21"/>
        <v>5306422</v>
      </c>
      <c r="BB42" s="213">
        <f t="shared" si="22"/>
        <v>7500634</v>
      </c>
      <c r="BC42" s="213">
        <f t="shared" si="23"/>
        <v>35308</v>
      </c>
      <c r="BD42" s="212">
        <v>101</v>
      </c>
      <c r="BE42" s="213">
        <v>3449804</v>
      </c>
      <c r="BF42" s="213">
        <v>1885304</v>
      </c>
      <c r="BG42" s="213">
        <v>0</v>
      </c>
      <c r="BH42" s="213">
        <v>1564500</v>
      </c>
      <c r="BI42" s="213">
        <v>0</v>
      </c>
      <c r="BJ42" s="213">
        <v>0</v>
      </c>
      <c r="BK42" s="213">
        <v>0</v>
      </c>
      <c r="BL42" s="213">
        <v>0</v>
      </c>
      <c r="BM42" s="213">
        <v>0</v>
      </c>
      <c r="BN42" s="213">
        <v>0</v>
      </c>
      <c r="BO42" s="213">
        <v>0</v>
      </c>
      <c r="BP42" s="213">
        <f t="shared" si="24"/>
        <v>101</v>
      </c>
      <c r="BQ42" s="213">
        <f t="shared" si="25"/>
        <v>3449804</v>
      </c>
      <c r="BR42" s="213">
        <f t="shared" si="26"/>
        <v>1885304</v>
      </c>
      <c r="BS42" s="213">
        <f t="shared" si="27"/>
        <v>0</v>
      </c>
      <c r="BT42" s="213">
        <f t="shared" si="28"/>
        <v>1564500</v>
      </c>
      <c r="BU42" s="213">
        <f t="shared" si="29"/>
        <v>0</v>
      </c>
      <c r="BV42" s="212">
        <v>1</v>
      </c>
      <c r="BW42" s="213">
        <v>154500</v>
      </c>
      <c r="BX42" s="213">
        <v>139050</v>
      </c>
      <c r="BY42" s="213">
        <v>7450</v>
      </c>
      <c r="BZ42" s="213">
        <v>8000</v>
      </c>
      <c r="CA42" s="213">
        <v>0</v>
      </c>
      <c r="CB42" s="213">
        <f t="shared" si="30"/>
        <v>2428</v>
      </c>
      <c r="CC42" s="213">
        <f t="shared" si="31"/>
        <v>122272184</v>
      </c>
      <c r="CD42" s="213">
        <f t="shared" si="32"/>
        <v>107849870</v>
      </c>
      <c r="CE42" s="213">
        <f t="shared" si="33"/>
        <v>5313872</v>
      </c>
      <c r="CF42" s="213">
        <f t="shared" si="34"/>
        <v>9073134</v>
      </c>
      <c r="CG42" s="213">
        <f t="shared" si="35"/>
        <v>35308</v>
      </c>
      <c r="CH42" s="100">
        <v>8</v>
      </c>
      <c r="CI42" s="101">
        <v>25780</v>
      </c>
      <c r="CJ42" s="101">
        <v>23202</v>
      </c>
      <c r="CK42" s="101">
        <v>0</v>
      </c>
      <c r="CL42" s="101">
        <v>2578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50"/>
        <v>8</v>
      </c>
      <c r="DA42" s="101">
        <f t="shared" si="36"/>
        <v>25780</v>
      </c>
      <c r="DB42" s="101">
        <f t="shared" si="37"/>
        <v>23202</v>
      </c>
      <c r="DC42" s="101">
        <f t="shared" si="38"/>
        <v>0</v>
      </c>
      <c r="DD42" s="101">
        <f t="shared" si="39"/>
        <v>2578</v>
      </c>
      <c r="DE42" s="101">
        <f t="shared" si="40"/>
        <v>0</v>
      </c>
      <c r="DF42" s="101">
        <f t="shared" si="51"/>
        <v>2436</v>
      </c>
      <c r="DG42" s="101">
        <f>CC42+DA42</f>
        <v>122297964</v>
      </c>
      <c r="DH42" s="101">
        <f t="shared" si="42"/>
        <v>107873072</v>
      </c>
      <c r="DI42" s="101">
        <f t="shared" si="43"/>
        <v>5313872</v>
      </c>
      <c r="DJ42" s="101">
        <f t="shared" si="44"/>
        <v>9075712</v>
      </c>
      <c r="DK42" s="101">
        <f t="shared" si="45"/>
        <v>35308</v>
      </c>
      <c r="DL42" s="101">
        <v>87</v>
      </c>
      <c r="DM42" s="101">
        <v>71</v>
      </c>
      <c r="DN42" s="101">
        <v>158</v>
      </c>
      <c r="DO42" s="101">
        <v>0</v>
      </c>
      <c r="DP42" s="101">
        <v>5</v>
      </c>
      <c r="DR42" s="16">
        <f>'７割'!DR42+'８割 '!DR42+'９割'!DR42</f>
        <v>8</v>
      </c>
      <c r="DS42" s="16">
        <f>'７割'!DS42+'８割 '!DS42+'９割'!DS42</f>
        <v>23202</v>
      </c>
      <c r="DT42" s="16">
        <f>'７割'!DT42+'８割 '!DT42+'９割'!DT42</f>
        <v>0</v>
      </c>
      <c r="DU42" s="16">
        <f>'７割'!DU42+'８割 '!DU42+'９割'!DU42</f>
        <v>0</v>
      </c>
      <c r="DV42" s="16">
        <f>'７割'!DV42+'８割 '!DV42+'９割'!DV42</f>
        <v>0</v>
      </c>
      <c r="DW42" s="16">
        <f>'７割'!DW42+'８割 '!DW42+'９割'!DW42</f>
        <v>0</v>
      </c>
      <c r="DX42" s="16">
        <f>'７割'!DX42+'８割 '!DX42+'９割'!DX42</f>
        <v>1</v>
      </c>
      <c r="DY42" s="16">
        <f>'７割'!DY42+'８割 '!DY42+'９割'!DY42</f>
        <v>36347</v>
      </c>
      <c r="DZ42" s="16">
        <f>'７割'!DZ42+'８割 '!DZ42+'９割'!DZ42</f>
        <v>0</v>
      </c>
      <c r="EA42" s="16">
        <f>'７割'!EA42+'８割 '!EA42+'９割'!EA42</f>
        <v>0</v>
      </c>
      <c r="EB42" s="16">
        <f>'７割'!EB42+'８割 '!EB42+'９割'!EB42</f>
        <v>0</v>
      </c>
      <c r="EC42" s="16">
        <f>'７割'!EC42+'８割 '!EC42+'９割'!EC42</f>
        <v>0</v>
      </c>
      <c r="ED42" s="16">
        <f>'７割'!ED42+'８割 '!ED42+'９割'!ED42</f>
        <v>0</v>
      </c>
      <c r="EE42" s="16">
        <f>'７割'!EE42+'８割 '!EE42+'９割'!EE42</f>
        <v>0</v>
      </c>
      <c r="EF42" s="16">
        <f>'７割'!EF42+'８割 '!EF42+'９割'!EF42</f>
        <v>0</v>
      </c>
      <c r="EG42" s="16">
        <f>'７割'!EG42+'８割 '!EG42+'９割'!EG42</f>
        <v>0</v>
      </c>
      <c r="EH42" s="16">
        <f>IF(SUM(DR42,DT42,DV42,DX42,DZ42,EB42,ED42,EF42)='７割'!EH42+'８割 '!EH42+'９割'!EH42,SUM(DR42,DT42,DV42,DX42,DZ42,EB42,ED42,EF42),"数値エラー")</f>
        <v>9</v>
      </c>
      <c r="EI42" s="16">
        <f>IF(SUM(DS42,DU42,DW42,DY42,EA42,EC42,EE42,EG42)='７割'!EI42++'８割 '!EI42+'９割'!EI42,SUM(DS42,DU42,DW42,DY42,EA42,EC42,EE42,EG42),"数値エラー")</f>
        <v>59549</v>
      </c>
      <c r="EK42" s="7">
        <f t="shared" si="52"/>
        <v>2437</v>
      </c>
      <c r="EL42" s="7">
        <f t="shared" si="53"/>
        <v>122331733</v>
      </c>
      <c r="EN42" s="69">
        <f>ROUND(EL42/INDEX(被保険者数!O:O,MATCH(A42,被保険者数!A:A,0),1),0)</f>
        <v>764573</v>
      </c>
      <c r="EO42" s="1">
        <f t="shared" si="46"/>
        <v>39</v>
      </c>
      <c r="EP42" s="69">
        <f t="shared" si="47"/>
        <v>80750120</v>
      </c>
      <c r="EQ42" s="69">
        <f t="shared" si="48"/>
        <v>34919280</v>
      </c>
      <c r="ER42" s="69">
        <f t="shared" si="49"/>
        <v>6662333</v>
      </c>
      <c r="ES42" s="69">
        <f>ROUND(EP42/INDEX(被保険者数!O:O,MATCH(A42,被保険者数!A:A,0),1),0)</f>
        <v>504688</v>
      </c>
      <c r="ET42" s="69">
        <f t="shared" si="54"/>
        <v>37</v>
      </c>
      <c r="EU42" s="69">
        <f>ROUND(EQ42/INDEX(被保険者数!O:O,MATCH(A42,被保険者数!A:A,0),1),0)</f>
        <v>218246</v>
      </c>
      <c r="EV42" s="1">
        <f t="shared" si="55"/>
        <v>32</v>
      </c>
    </row>
    <row r="43" spans="1:152" s="1" customFormat="1" ht="15.95" customHeight="1" x14ac:dyDescent="0.15">
      <c r="A43" s="2" t="s">
        <v>66</v>
      </c>
      <c r="B43" s="6">
        <v>379</v>
      </c>
      <c r="C43" s="213">
        <v>243352140</v>
      </c>
      <c r="D43" s="213">
        <v>215454450</v>
      </c>
      <c r="E43" s="213">
        <v>17374771</v>
      </c>
      <c r="F43" s="213">
        <v>10031663</v>
      </c>
      <c r="G43" s="213">
        <v>491256</v>
      </c>
      <c r="H43" s="213">
        <v>5182</v>
      </c>
      <c r="I43" s="213">
        <v>90198500</v>
      </c>
      <c r="J43" s="213">
        <v>78966803</v>
      </c>
      <c r="K43" s="213">
        <v>2188402</v>
      </c>
      <c r="L43" s="213">
        <v>8920726</v>
      </c>
      <c r="M43" s="213">
        <v>122569</v>
      </c>
      <c r="N43" s="213">
        <f t="shared" si="0"/>
        <v>5561</v>
      </c>
      <c r="O43" s="213">
        <f t="shared" si="1"/>
        <v>333550640</v>
      </c>
      <c r="P43" s="213">
        <f t="shared" si="2"/>
        <v>294421253</v>
      </c>
      <c r="Q43" s="213">
        <f t="shared" si="3"/>
        <v>19563173</v>
      </c>
      <c r="R43" s="213">
        <f t="shared" si="4"/>
        <v>18952389</v>
      </c>
      <c r="S43" s="213">
        <f t="shared" si="5"/>
        <v>613825</v>
      </c>
      <c r="T43" s="212">
        <v>0</v>
      </c>
      <c r="U43" s="213">
        <v>0</v>
      </c>
      <c r="V43" s="213">
        <v>0</v>
      </c>
      <c r="W43" s="213">
        <v>0</v>
      </c>
      <c r="X43" s="213">
        <v>0</v>
      </c>
      <c r="Y43" s="213">
        <v>0</v>
      </c>
      <c r="Z43" s="213">
        <v>481</v>
      </c>
      <c r="AA43" s="213">
        <v>6335790</v>
      </c>
      <c r="AB43" s="213">
        <v>5552309</v>
      </c>
      <c r="AC43" s="213">
        <v>30703</v>
      </c>
      <c r="AD43" s="213">
        <v>752778</v>
      </c>
      <c r="AE43" s="213">
        <v>0</v>
      </c>
      <c r="AF43" s="213">
        <f t="shared" si="6"/>
        <v>481</v>
      </c>
      <c r="AG43" s="213">
        <f t="shared" si="7"/>
        <v>6335790</v>
      </c>
      <c r="AH43" s="213">
        <f t="shared" si="8"/>
        <v>5552309</v>
      </c>
      <c r="AI43" s="213">
        <f t="shared" si="9"/>
        <v>30703</v>
      </c>
      <c r="AJ43" s="213">
        <f t="shared" si="10"/>
        <v>752778</v>
      </c>
      <c r="AK43" s="213">
        <f t="shared" si="11"/>
        <v>0</v>
      </c>
      <c r="AL43" s="212">
        <f t="shared" si="12"/>
        <v>6042</v>
      </c>
      <c r="AM43" s="213">
        <f t="shared" si="13"/>
        <v>339886430</v>
      </c>
      <c r="AN43" s="213">
        <f t="shared" si="14"/>
        <v>299973562</v>
      </c>
      <c r="AO43" s="213">
        <f t="shared" si="15"/>
        <v>19593876</v>
      </c>
      <c r="AP43" s="213">
        <f t="shared" si="16"/>
        <v>19705167</v>
      </c>
      <c r="AQ43" s="213">
        <f t="shared" si="17"/>
        <v>613825</v>
      </c>
      <c r="AR43" s="213">
        <v>2030</v>
      </c>
      <c r="AS43" s="213">
        <v>29219800</v>
      </c>
      <c r="AT43" s="213">
        <v>25669289</v>
      </c>
      <c r="AU43" s="213">
        <v>287535</v>
      </c>
      <c r="AV43" s="213">
        <v>3011087</v>
      </c>
      <c r="AW43" s="213">
        <v>251889</v>
      </c>
      <c r="AX43" s="213">
        <f t="shared" si="18"/>
        <v>8072</v>
      </c>
      <c r="AY43" s="213">
        <f t="shared" si="19"/>
        <v>369106230</v>
      </c>
      <c r="AZ43" s="213">
        <f t="shared" si="20"/>
        <v>325642851</v>
      </c>
      <c r="BA43" s="213">
        <f t="shared" si="21"/>
        <v>19881411</v>
      </c>
      <c r="BB43" s="213">
        <f t="shared" si="22"/>
        <v>22716254</v>
      </c>
      <c r="BC43" s="213">
        <f t="shared" si="23"/>
        <v>865714</v>
      </c>
      <c r="BD43" s="212">
        <v>369</v>
      </c>
      <c r="BE43" s="213">
        <v>11038250</v>
      </c>
      <c r="BF43" s="213">
        <v>6680210</v>
      </c>
      <c r="BG43" s="213">
        <v>0</v>
      </c>
      <c r="BH43" s="213">
        <v>4332630</v>
      </c>
      <c r="BI43" s="213">
        <v>25410</v>
      </c>
      <c r="BJ43" s="213">
        <v>0</v>
      </c>
      <c r="BK43" s="213">
        <v>0</v>
      </c>
      <c r="BL43" s="213">
        <v>0</v>
      </c>
      <c r="BM43" s="213">
        <v>0</v>
      </c>
      <c r="BN43" s="213">
        <v>0</v>
      </c>
      <c r="BO43" s="213">
        <v>0</v>
      </c>
      <c r="BP43" s="213">
        <f t="shared" si="24"/>
        <v>369</v>
      </c>
      <c r="BQ43" s="213">
        <f t="shared" si="25"/>
        <v>11038250</v>
      </c>
      <c r="BR43" s="213">
        <f t="shared" si="26"/>
        <v>6680210</v>
      </c>
      <c r="BS43" s="213">
        <f t="shared" si="27"/>
        <v>0</v>
      </c>
      <c r="BT43" s="213">
        <f t="shared" si="28"/>
        <v>4332630</v>
      </c>
      <c r="BU43" s="213">
        <f t="shared" si="29"/>
        <v>25410</v>
      </c>
      <c r="BV43" s="212">
        <v>27</v>
      </c>
      <c r="BW43" s="213">
        <v>1059600</v>
      </c>
      <c r="BX43" s="213">
        <v>953640</v>
      </c>
      <c r="BY43" s="213">
        <v>0</v>
      </c>
      <c r="BZ43" s="213">
        <v>43436</v>
      </c>
      <c r="CA43" s="213">
        <v>62524</v>
      </c>
      <c r="CB43" s="213">
        <f t="shared" si="30"/>
        <v>8099</v>
      </c>
      <c r="CC43" s="213">
        <f t="shared" si="31"/>
        <v>381204080</v>
      </c>
      <c r="CD43" s="213">
        <f t="shared" si="32"/>
        <v>333276701</v>
      </c>
      <c r="CE43" s="213">
        <f t="shared" si="33"/>
        <v>19881411</v>
      </c>
      <c r="CF43" s="213">
        <f t="shared" si="34"/>
        <v>27092320</v>
      </c>
      <c r="CG43" s="213">
        <f t="shared" si="35"/>
        <v>953648</v>
      </c>
      <c r="CH43" s="100">
        <v>38</v>
      </c>
      <c r="CI43" s="101">
        <v>229187</v>
      </c>
      <c r="CJ43" s="101">
        <v>195075</v>
      </c>
      <c r="CK43" s="101">
        <v>0</v>
      </c>
      <c r="CL43" s="101">
        <v>34112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50"/>
        <v>38</v>
      </c>
      <c r="DA43" s="101">
        <f t="shared" si="36"/>
        <v>229187</v>
      </c>
      <c r="DB43" s="101">
        <f t="shared" si="37"/>
        <v>195075</v>
      </c>
      <c r="DC43" s="101">
        <f t="shared" si="38"/>
        <v>0</v>
      </c>
      <c r="DD43" s="101">
        <f t="shared" si="39"/>
        <v>34112</v>
      </c>
      <c r="DE43" s="101">
        <f t="shared" si="40"/>
        <v>0</v>
      </c>
      <c r="DF43" s="101">
        <f t="shared" si="51"/>
        <v>8137</v>
      </c>
      <c r="DG43" s="101">
        <f t="shared" si="41"/>
        <v>381433267</v>
      </c>
      <c r="DH43" s="101">
        <f t="shared" si="42"/>
        <v>333471776</v>
      </c>
      <c r="DI43" s="101">
        <f t="shared" si="43"/>
        <v>19881411</v>
      </c>
      <c r="DJ43" s="101">
        <f t="shared" si="44"/>
        <v>27126432</v>
      </c>
      <c r="DK43" s="101">
        <f t="shared" si="45"/>
        <v>953648</v>
      </c>
      <c r="DL43" s="101">
        <v>281</v>
      </c>
      <c r="DM43" s="101">
        <v>186</v>
      </c>
      <c r="DN43" s="101">
        <v>467</v>
      </c>
      <c r="DO43" s="101">
        <v>19</v>
      </c>
      <c r="DP43" s="101">
        <v>16</v>
      </c>
      <c r="DR43" s="16">
        <f>'７割'!DR43+'８割 '!DR43+'９割'!DR43</f>
        <v>38</v>
      </c>
      <c r="DS43" s="16">
        <f>'７割'!DS43+'８割 '!DS43+'９割'!DS43</f>
        <v>195075</v>
      </c>
      <c r="DT43" s="16">
        <f>'７割'!DT43+'８割 '!DT43+'９割'!DT43</f>
        <v>1</v>
      </c>
      <c r="DU43" s="16">
        <f>'７割'!DU43+'８割 '!DU43+'９割'!DU43</f>
        <v>12519</v>
      </c>
      <c r="DV43" s="16">
        <f>'７割'!DV43+'８割 '!DV43+'９割'!DV43</f>
        <v>8</v>
      </c>
      <c r="DW43" s="16">
        <f>'７割'!DW43+'８割 '!DW43+'９割'!DW43</f>
        <v>161010</v>
      </c>
      <c r="DX43" s="16">
        <f>'７割'!DX43+'８割 '!DX43+'９割'!DX43</f>
        <v>11</v>
      </c>
      <c r="DY43" s="16">
        <f>'７割'!DY43+'８割 '!DY43+'９割'!DY43</f>
        <v>433414</v>
      </c>
      <c r="DZ43" s="16">
        <f>'７割'!DZ43+'８割 '!DZ43+'９割'!DZ43</f>
        <v>3</v>
      </c>
      <c r="EA43" s="16">
        <f>'７割'!EA43+'８割 '!EA43+'９割'!EA43</f>
        <v>21870</v>
      </c>
      <c r="EB43" s="16">
        <f>'７割'!EB43+'８割 '!EB43+'９割'!EB43</f>
        <v>0</v>
      </c>
      <c r="EC43" s="16">
        <f>'７割'!EC43+'８割 '!EC43+'９割'!EC43</f>
        <v>0</v>
      </c>
      <c r="ED43" s="16">
        <f>'７割'!ED43+'８割 '!ED43+'９割'!ED43</f>
        <v>0</v>
      </c>
      <c r="EE43" s="16">
        <f>'７割'!EE43+'８割 '!EE43+'９割'!EE43</f>
        <v>0</v>
      </c>
      <c r="EF43" s="16">
        <f>'７割'!EF43+'８割 '!EF43+'９割'!EF43</f>
        <v>0</v>
      </c>
      <c r="EG43" s="16">
        <f>'７割'!EG43+'８割 '!EG43+'９割'!EG43</f>
        <v>0</v>
      </c>
      <c r="EH43" s="16">
        <f>IF(SUM(DR43,DT43,DV43,DX43,DZ43,EB43,ED43,EF43)='７割'!EH43+'８割 '!EH43+'９割'!EH43,SUM(DR43,DT43,DV43,DX43,DZ43,EB43,ED43,EF43),"数値エラー")</f>
        <v>61</v>
      </c>
      <c r="EI43" s="16">
        <f>IF(SUM(DS43,DU43,DW43,DY43,EA43,EC43,EE43,EG43)='７割'!EI43++'８割 '!EI43+'９割'!EI43,SUM(DS43,DU43,DW43,DY43,EA43,EC43,EE43,EG43),"数値エラー")</f>
        <v>823888</v>
      </c>
      <c r="EK43" s="7">
        <f t="shared" si="52"/>
        <v>8160</v>
      </c>
      <c r="EL43" s="7">
        <f t="shared" si="53"/>
        <v>382027968</v>
      </c>
      <c r="EN43" s="69">
        <f>ROUND(EL43/INDEX(被保険者数!O:O,MATCH(A43,被保険者数!A:A,0),1),0)</f>
        <v>884324</v>
      </c>
      <c r="EO43" s="1">
        <f t="shared" si="46"/>
        <v>38</v>
      </c>
      <c r="EP43" s="69">
        <f t="shared" si="47"/>
        <v>243352140</v>
      </c>
      <c r="EQ43" s="69">
        <f t="shared" si="48"/>
        <v>96534290</v>
      </c>
      <c r="ER43" s="69">
        <f t="shared" si="49"/>
        <v>42141538</v>
      </c>
      <c r="ES43" s="69">
        <f>ROUND(EP43/INDEX(被保険者数!O:O,MATCH(A43,被保険者数!A:A,0),1),0)</f>
        <v>563315</v>
      </c>
      <c r="ET43" s="69">
        <f t="shared" si="54"/>
        <v>27</v>
      </c>
      <c r="EU43" s="69">
        <f>ROUND(EQ43/INDEX(被保険者数!O:O,MATCH(A43,被保険者数!A:A,0),1),0)</f>
        <v>223459</v>
      </c>
      <c r="EV43" s="1">
        <f t="shared" si="55"/>
        <v>31</v>
      </c>
    </row>
    <row r="44" spans="1:152" s="1" customFormat="1" ht="15.95" customHeight="1" thickBot="1" x14ac:dyDescent="0.2">
      <c r="A44" s="8" t="s">
        <v>67</v>
      </c>
      <c r="B44" s="6">
        <v>149</v>
      </c>
      <c r="C44" s="215">
        <v>89900720</v>
      </c>
      <c r="D44" s="215">
        <v>80365593</v>
      </c>
      <c r="E44" s="215">
        <v>5884467</v>
      </c>
      <c r="F44" s="215">
        <v>3600810</v>
      </c>
      <c r="G44" s="215">
        <v>49850</v>
      </c>
      <c r="H44" s="215">
        <v>1688</v>
      </c>
      <c r="I44" s="215">
        <v>33477130</v>
      </c>
      <c r="J44" s="215">
        <v>29466494</v>
      </c>
      <c r="K44" s="215">
        <v>829975</v>
      </c>
      <c r="L44" s="215">
        <v>3041716</v>
      </c>
      <c r="M44" s="215">
        <v>138945</v>
      </c>
      <c r="N44" s="215">
        <f t="shared" si="0"/>
        <v>1837</v>
      </c>
      <c r="O44" s="215">
        <f t="shared" si="1"/>
        <v>123377850</v>
      </c>
      <c r="P44" s="215">
        <f t="shared" si="2"/>
        <v>109832087</v>
      </c>
      <c r="Q44" s="215">
        <f t="shared" si="3"/>
        <v>6714442</v>
      </c>
      <c r="R44" s="215">
        <f t="shared" si="4"/>
        <v>6642526</v>
      </c>
      <c r="S44" s="215">
        <f t="shared" si="5"/>
        <v>188795</v>
      </c>
      <c r="T44" s="214">
        <v>3</v>
      </c>
      <c r="U44" s="215">
        <v>435790</v>
      </c>
      <c r="V44" s="215">
        <v>377566</v>
      </c>
      <c r="W44" s="215">
        <v>138</v>
      </c>
      <c r="X44" s="215">
        <v>58086</v>
      </c>
      <c r="Y44" s="215">
        <v>0</v>
      </c>
      <c r="Z44" s="215">
        <v>197</v>
      </c>
      <c r="AA44" s="215">
        <v>3871810</v>
      </c>
      <c r="AB44" s="215">
        <v>3388265</v>
      </c>
      <c r="AC44" s="215">
        <v>26460</v>
      </c>
      <c r="AD44" s="215">
        <v>457085</v>
      </c>
      <c r="AE44" s="215">
        <v>0</v>
      </c>
      <c r="AF44" s="215">
        <f t="shared" si="6"/>
        <v>200</v>
      </c>
      <c r="AG44" s="215">
        <f t="shared" si="7"/>
        <v>4307600</v>
      </c>
      <c r="AH44" s="215">
        <f t="shared" si="8"/>
        <v>3765831</v>
      </c>
      <c r="AI44" s="215">
        <f t="shared" si="9"/>
        <v>26598</v>
      </c>
      <c r="AJ44" s="215">
        <f t="shared" si="10"/>
        <v>515171</v>
      </c>
      <c r="AK44" s="215">
        <f t="shared" si="11"/>
        <v>0</v>
      </c>
      <c r="AL44" s="214">
        <f t="shared" si="12"/>
        <v>2037</v>
      </c>
      <c r="AM44" s="215">
        <f t="shared" si="13"/>
        <v>127685450</v>
      </c>
      <c r="AN44" s="215">
        <f t="shared" si="14"/>
        <v>113597918</v>
      </c>
      <c r="AO44" s="215">
        <f t="shared" si="15"/>
        <v>6741040</v>
      </c>
      <c r="AP44" s="215">
        <f t="shared" si="16"/>
        <v>7157697</v>
      </c>
      <c r="AQ44" s="215">
        <f t="shared" si="17"/>
        <v>188795</v>
      </c>
      <c r="AR44" s="215">
        <v>1370</v>
      </c>
      <c r="AS44" s="215">
        <v>20148030</v>
      </c>
      <c r="AT44" s="215">
        <v>17750180</v>
      </c>
      <c r="AU44" s="215">
        <v>62855</v>
      </c>
      <c r="AV44" s="215">
        <v>2214984</v>
      </c>
      <c r="AW44" s="215">
        <v>120011</v>
      </c>
      <c r="AX44" s="213">
        <f t="shared" si="18"/>
        <v>3407</v>
      </c>
      <c r="AY44" s="213">
        <f t="shared" si="19"/>
        <v>147833480</v>
      </c>
      <c r="AZ44" s="213">
        <f t="shared" si="20"/>
        <v>131348098</v>
      </c>
      <c r="BA44" s="213">
        <f t="shared" si="21"/>
        <v>6803895</v>
      </c>
      <c r="BB44" s="213">
        <f t="shared" si="22"/>
        <v>9372681</v>
      </c>
      <c r="BC44" s="213">
        <f t="shared" si="23"/>
        <v>308806</v>
      </c>
      <c r="BD44" s="214">
        <v>142</v>
      </c>
      <c r="BE44" s="215">
        <v>5266863</v>
      </c>
      <c r="BF44" s="215">
        <v>3164573</v>
      </c>
      <c r="BG44" s="215">
        <v>0</v>
      </c>
      <c r="BH44" s="215">
        <v>2102290</v>
      </c>
      <c r="BI44" s="215">
        <v>0</v>
      </c>
      <c r="BJ44" s="215">
        <v>3</v>
      </c>
      <c r="BK44" s="215">
        <v>23914</v>
      </c>
      <c r="BL44" s="215">
        <v>8234</v>
      </c>
      <c r="BM44" s="215">
        <v>0</v>
      </c>
      <c r="BN44" s="215">
        <v>15680</v>
      </c>
      <c r="BO44" s="215">
        <v>0</v>
      </c>
      <c r="BP44" s="215">
        <f t="shared" si="24"/>
        <v>145</v>
      </c>
      <c r="BQ44" s="215">
        <f t="shared" si="25"/>
        <v>5290777</v>
      </c>
      <c r="BR44" s="215">
        <f t="shared" si="26"/>
        <v>3172807</v>
      </c>
      <c r="BS44" s="215">
        <f t="shared" si="27"/>
        <v>0</v>
      </c>
      <c r="BT44" s="215">
        <f t="shared" si="28"/>
        <v>2117970</v>
      </c>
      <c r="BU44" s="215">
        <f t="shared" si="29"/>
        <v>0</v>
      </c>
      <c r="BV44" s="214">
        <v>7</v>
      </c>
      <c r="BW44" s="215">
        <v>1102530</v>
      </c>
      <c r="BX44" s="215">
        <v>992277</v>
      </c>
      <c r="BY44" s="215">
        <v>25689</v>
      </c>
      <c r="BZ44" s="215">
        <v>29070</v>
      </c>
      <c r="CA44" s="215">
        <v>55494</v>
      </c>
      <c r="CB44" s="213">
        <f t="shared" si="30"/>
        <v>3414</v>
      </c>
      <c r="CC44" s="213">
        <f t="shared" si="31"/>
        <v>154226787</v>
      </c>
      <c r="CD44" s="213">
        <f t="shared" si="32"/>
        <v>135513182</v>
      </c>
      <c r="CE44" s="213">
        <f t="shared" si="33"/>
        <v>6829584</v>
      </c>
      <c r="CF44" s="213">
        <f t="shared" si="34"/>
        <v>11519721</v>
      </c>
      <c r="CG44" s="213">
        <f t="shared" si="35"/>
        <v>364300</v>
      </c>
      <c r="CH44" s="100">
        <v>5</v>
      </c>
      <c r="CI44" s="101">
        <v>20550</v>
      </c>
      <c r="CJ44" s="101">
        <v>16924</v>
      </c>
      <c r="CK44" s="101">
        <v>0</v>
      </c>
      <c r="CL44" s="101">
        <v>3626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50"/>
        <v>5</v>
      </c>
      <c r="DA44" s="101">
        <f t="shared" si="36"/>
        <v>20550</v>
      </c>
      <c r="DB44" s="101">
        <f t="shared" si="37"/>
        <v>16924</v>
      </c>
      <c r="DC44" s="101">
        <f t="shared" si="38"/>
        <v>0</v>
      </c>
      <c r="DD44" s="101">
        <f t="shared" si="39"/>
        <v>3626</v>
      </c>
      <c r="DE44" s="101">
        <f t="shared" si="40"/>
        <v>0</v>
      </c>
      <c r="DF44" s="101">
        <f t="shared" si="51"/>
        <v>3419</v>
      </c>
      <c r="DG44" s="101">
        <f t="shared" si="41"/>
        <v>154247337</v>
      </c>
      <c r="DH44" s="101">
        <f t="shared" si="42"/>
        <v>135530106</v>
      </c>
      <c r="DI44" s="101">
        <f t="shared" si="43"/>
        <v>6829584</v>
      </c>
      <c r="DJ44" s="101">
        <f t="shared" si="44"/>
        <v>11523347</v>
      </c>
      <c r="DK44" s="101">
        <f t="shared" si="45"/>
        <v>364300</v>
      </c>
      <c r="DL44" s="101">
        <v>113</v>
      </c>
      <c r="DM44" s="101">
        <v>85</v>
      </c>
      <c r="DN44" s="101">
        <v>198</v>
      </c>
      <c r="DO44" s="101">
        <v>4</v>
      </c>
      <c r="DP44" s="101">
        <v>0</v>
      </c>
      <c r="DR44" s="16">
        <f>'７割'!DR44+'８割 '!DR44+'９割'!DR44</f>
        <v>5</v>
      </c>
      <c r="DS44" s="16">
        <f>'７割'!DS44+'８割 '!DS44+'９割'!DS44</f>
        <v>16924</v>
      </c>
      <c r="DT44" s="16">
        <f>'７割'!DT44+'８割 '!DT44+'９割'!DT44</f>
        <v>17</v>
      </c>
      <c r="DU44" s="16">
        <f>'７割'!DU44+'８割 '!DU44+'９割'!DU44</f>
        <v>234423</v>
      </c>
      <c r="DV44" s="16">
        <f>'７割'!DV44+'８割 '!DV44+'９割'!DV44</f>
        <v>18</v>
      </c>
      <c r="DW44" s="16">
        <f>'７割'!DW44+'８割 '!DW44+'９割'!DW44</f>
        <v>319716</v>
      </c>
      <c r="DX44" s="16">
        <f>'７割'!DX44+'８割 '!DX44+'９割'!DX44</f>
        <v>0</v>
      </c>
      <c r="DY44" s="16">
        <f>'７割'!DY44+'８割 '!DY44+'９割'!DY44</f>
        <v>0</v>
      </c>
      <c r="DZ44" s="16">
        <f>'７割'!DZ44+'８割 '!DZ44+'９割'!DZ44</f>
        <v>0</v>
      </c>
      <c r="EA44" s="16">
        <f>'７割'!EA44+'８割 '!EA44+'９割'!EA44</f>
        <v>0</v>
      </c>
      <c r="EB44" s="16">
        <f>'７割'!EB44+'８割 '!EB44+'９割'!EB44</f>
        <v>0</v>
      </c>
      <c r="EC44" s="16">
        <f>'７割'!EC44+'８割 '!EC44+'９割'!EC44</f>
        <v>0</v>
      </c>
      <c r="ED44" s="16">
        <f>'７割'!ED44+'８割 '!ED44+'９割'!ED44</f>
        <v>0</v>
      </c>
      <c r="EE44" s="16">
        <f>'７割'!EE44+'８割 '!EE44+'９割'!EE44</f>
        <v>0</v>
      </c>
      <c r="EF44" s="16">
        <f>'７割'!EF44+'８割 '!EF44+'９割'!EF44</f>
        <v>0</v>
      </c>
      <c r="EG44" s="16">
        <f>'７割'!EG44+'８割 '!EG44+'９割'!EG44</f>
        <v>0</v>
      </c>
      <c r="EH44" s="16">
        <f>IF(SUM(DR44,DT44,DV44,DX44,DZ44,EB44,ED44,EF44)='７割'!EH44+'８割 '!EH44+'９割'!EH44,SUM(DR44,DT44,DV44,DX44,DZ44,EB44,ED44,EF44),"数値エラー")</f>
        <v>40</v>
      </c>
      <c r="EI44" s="16">
        <f>IF(SUM(DS44,DU44,DW44,DY44,EA44,EC44,EE44,EG44)='７割'!EI44++'８割 '!EI44+'９割'!EI44,SUM(DS44,DU44,DW44,DY44,EA44,EC44,EE44,EG44),"数値エラー")</f>
        <v>571063</v>
      </c>
      <c r="EK44" s="7">
        <f t="shared" si="52"/>
        <v>3454</v>
      </c>
      <c r="EL44" s="7">
        <f t="shared" si="53"/>
        <v>154797850</v>
      </c>
      <c r="EN44" s="69">
        <f>ROUND(EL44/INDEX(被保険者数!O:O,MATCH(A44,被保険者数!A:A,0),1),0)</f>
        <v>1011751</v>
      </c>
      <c r="EO44" s="1">
        <f t="shared" si="46"/>
        <v>24</v>
      </c>
      <c r="EP44" s="69">
        <f t="shared" si="47"/>
        <v>90336510</v>
      </c>
      <c r="EQ44" s="69">
        <f t="shared" si="48"/>
        <v>37348940</v>
      </c>
      <c r="ER44" s="69">
        <f t="shared" si="49"/>
        <v>27112400</v>
      </c>
      <c r="ES44" s="69">
        <f>ROUND(EP44/INDEX(被保険者数!O:O,MATCH(A44,被保険者数!A:A,0),1),0)</f>
        <v>590435</v>
      </c>
      <c r="ET44" s="69">
        <f t="shared" si="54"/>
        <v>21</v>
      </c>
      <c r="EU44" s="69">
        <f>ROUND(EQ44/INDEX(被保険者数!O:O,MATCH(A44,被保険者数!A:A,0),1),0)</f>
        <v>244111</v>
      </c>
      <c r="EV44" s="1">
        <f t="shared" si="55"/>
        <v>26</v>
      </c>
    </row>
    <row r="45" spans="1:152" s="1" customFormat="1" ht="15.95" customHeight="1" thickTop="1" x14ac:dyDescent="0.15">
      <c r="A45" s="2" t="s">
        <v>145</v>
      </c>
      <c r="B45" s="216">
        <f t="shared" ref="B45:AG45" si="56">SUM(B4:B44)</f>
        <v>146037</v>
      </c>
      <c r="C45" s="217">
        <f t="shared" si="56"/>
        <v>93599598860</v>
      </c>
      <c r="D45" s="217">
        <f t="shared" si="56"/>
        <v>81491049053</v>
      </c>
      <c r="E45" s="217">
        <f t="shared" si="56"/>
        <v>7124889554</v>
      </c>
      <c r="F45" s="217">
        <f t="shared" si="56"/>
        <v>4759545837</v>
      </c>
      <c r="G45" s="217">
        <f t="shared" si="56"/>
        <v>224114424</v>
      </c>
      <c r="H45" s="217">
        <f t="shared" si="56"/>
        <v>2173066</v>
      </c>
      <c r="I45" s="217">
        <f t="shared" si="56"/>
        <v>40703523690</v>
      </c>
      <c r="J45" s="217">
        <f t="shared" si="56"/>
        <v>35183139950</v>
      </c>
      <c r="K45" s="217">
        <f t="shared" si="56"/>
        <v>1240632469</v>
      </c>
      <c r="L45" s="217">
        <f t="shared" si="56"/>
        <v>3941908267</v>
      </c>
      <c r="M45" s="217">
        <f t="shared" si="56"/>
        <v>337842824</v>
      </c>
      <c r="N45" s="217">
        <f t="shared" si="56"/>
        <v>2319103</v>
      </c>
      <c r="O45" s="217">
        <f t="shared" si="56"/>
        <v>134303122550</v>
      </c>
      <c r="P45" s="217">
        <f t="shared" si="56"/>
        <v>116674189003</v>
      </c>
      <c r="Q45" s="217">
        <f t="shared" si="56"/>
        <v>8365522023</v>
      </c>
      <c r="R45" s="217">
        <f t="shared" si="56"/>
        <v>8701454104</v>
      </c>
      <c r="S45" s="217">
        <f t="shared" si="56"/>
        <v>561957248</v>
      </c>
      <c r="T45" s="216">
        <f t="shared" si="56"/>
        <v>380</v>
      </c>
      <c r="U45" s="217">
        <f t="shared" si="56"/>
        <v>113923250</v>
      </c>
      <c r="V45" s="217">
        <f t="shared" si="56"/>
        <v>100029548</v>
      </c>
      <c r="W45" s="217">
        <f t="shared" si="56"/>
        <v>4635455</v>
      </c>
      <c r="X45" s="217">
        <f t="shared" si="56"/>
        <v>9258247</v>
      </c>
      <c r="Y45" s="217">
        <f t="shared" si="56"/>
        <v>0</v>
      </c>
      <c r="Z45" s="217">
        <f t="shared" si="56"/>
        <v>304249</v>
      </c>
      <c r="AA45" s="217">
        <f t="shared" si="56"/>
        <v>4160274660</v>
      </c>
      <c r="AB45" s="217">
        <f t="shared" si="56"/>
        <v>3574812392</v>
      </c>
      <c r="AC45" s="217">
        <f t="shared" si="56"/>
        <v>10710398</v>
      </c>
      <c r="AD45" s="217">
        <f t="shared" si="56"/>
        <v>573891339</v>
      </c>
      <c r="AE45" s="217">
        <f t="shared" si="56"/>
        <v>860531</v>
      </c>
      <c r="AF45" s="217">
        <f t="shared" si="56"/>
        <v>304629</v>
      </c>
      <c r="AG45" s="217">
        <f t="shared" si="56"/>
        <v>4274197910</v>
      </c>
      <c r="AH45" s="217">
        <f t="shared" ref="AH45:BM45" si="57">SUM(AH4:AH44)</f>
        <v>3674841940</v>
      </c>
      <c r="AI45" s="217">
        <f t="shared" si="57"/>
        <v>15345853</v>
      </c>
      <c r="AJ45" s="217">
        <f t="shared" si="57"/>
        <v>583149586</v>
      </c>
      <c r="AK45" s="217">
        <f t="shared" si="57"/>
        <v>860531</v>
      </c>
      <c r="AL45" s="216">
        <f t="shared" si="57"/>
        <v>2623732</v>
      </c>
      <c r="AM45" s="217">
        <f t="shared" si="57"/>
        <v>138577320460</v>
      </c>
      <c r="AN45" s="217">
        <f t="shared" si="57"/>
        <v>120349030943</v>
      </c>
      <c r="AO45" s="217">
        <f t="shared" si="57"/>
        <v>8380867876</v>
      </c>
      <c r="AP45" s="217">
        <f t="shared" si="57"/>
        <v>9284603690</v>
      </c>
      <c r="AQ45" s="217">
        <f t="shared" si="57"/>
        <v>562817779</v>
      </c>
      <c r="AR45" s="217">
        <f t="shared" si="57"/>
        <v>1599494</v>
      </c>
      <c r="AS45" s="217">
        <f t="shared" si="57"/>
        <v>21119006140</v>
      </c>
      <c r="AT45" s="217">
        <f t="shared" si="57"/>
        <v>18251704112</v>
      </c>
      <c r="AU45" s="217">
        <f t="shared" si="57"/>
        <v>285725990</v>
      </c>
      <c r="AV45" s="217">
        <f t="shared" si="57"/>
        <v>2431786207</v>
      </c>
      <c r="AW45" s="217">
        <f t="shared" si="57"/>
        <v>149789831</v>
      </c>
      <c r="AX45" s="217">
        <f t="shared" si="57"/>
        <v>4223226</v>
      </c>
      <c r="AY45" s="217">
        <f t="shared" si="57"/>
        <v>159696326600</v>
      </c>
      <c r="AZ45" s="217">
        <f t="shared" si="57"/>
        <v>138600735055</v>
      </c>
      <c r="BA45" s="217">
        <f t="shared" si="57"/>
        <v>8666593866</v>
      </c>
      <c r="BB45" s="217">
        <f t="shared" si="57"/>
        <v>11716389897</v>
      </c>
      <c r="BC45" s="217">
        <f t="shared" si="57"/>
        <v>712607610</v>
      </c>
      <c r="BD45" s="216">
        <f t="shared" si="57"/>
        <v>141296</v>
      </c>
      <c r="BE45" s="217">
        <f t="shared" si="57"/>
        <v>4777124563</v>
      </c>
      <c r="BF45" s="217">
        <f t="shared" si="57"/>
        <v>2585405303</v>
      </c>
      <c r="BG45" s="217">
        <f t="shared" si="57"/>
        <v>0</v>
      </c>
      <c r="BH45" s="217">
        <f t="shared" si="57"/>
        <v>2188067160</v>
      </c>
      <c r="BI45" s="217">
        <f t="shared" si="57"/>
        <v>3652100</v>
      </c>
      <c r="BJ45" s="217">
        <f t="shared" si="57"/>
        <v>378</v>
      </c>
      <c r="BK45" s="217">
        <f t="shared" si="57"/>
        <v>2796899</v>
      </c>
      <c r="BL45" s="217">
        <f t="shared" si="57"/>
        <v>1350249</v>
      </c>
      <c r="BM45" s="217">
        <f t="shared" si="57"/>
        <v>0</v>
      </c>
      <c r="BN45" s="217">
        <f t="shared" ref="BN45:CG45" si="58">SUM(BN4:BN44)</f>
        <v>1446650</v>
      </c>
      <c r="BO45" s="217">
        <f t="shared" si="58"/>
        <v>0</v>
      </c>
      <c r="BP45" s="217">
        <f t="shared" si="58"/>
        <v>141674</v>
      </c>
      <c r="BQ45" s="217">
        <f t="shared" si="58"/>
        <v>4779921462</v>
      </c>
      <c r="BR45" s="217">
        <f t="shared" si="58"/>
        <v>2586755552</v>
      </c>
      <c r="BS45" s="217">
        <f t="shared" si="58"/>
        <v>0</v>
      </c>
      <c r="BT45" s="217">
        <f t="shared" si="58"/>
        <v>2189513810</v>
      </c>
      <c r="BU45" s="217">
        <f t="shared" si="58"/>
        <v>3652100</v>
      </c>
      <c r="BV45" s="216">
        <f t="shared" si="58"/>
        <v>20250</v>
      </c>
      <c r="BW45" s="217">
        <f t="shared" si="58"/>
        <v>2757029895</v>
      </c>
      <c r="BX45" s="217">
        <f t="shared" si="58"/>
        <v>2391733639.5</v>
      </c>
      <c r="BY45" s="217">
        <f t="shared" si="58"/>
        <v>127280009</v>
      </c>
      <c r="BZ45" s="217">
        <f t="shared" si="58"/>
        <v>153295938.5</v>
      </c>
      <c r="CA45" s="217">
        <f t="shared" si="58"/>
        <v>84720308</v>
      </c>
      <c r="CB45" s="217">
        <f t="shared" si="58"/>
        <v>4243476</v>
      </c>
      <c r="CC45" s="217">
        <f t="shared" si="58"/>
        <v>167233277957</v>
      </c>
      <c r="CD45" s="217">
        <f t="shared" si="58"/>
        <v>143579224246.5</v>
      </c>
      <c r="CE45" s="217">
        <f t="shared" si="58"/>
        <v>8793873875</v>
      </c>
      <c r="CF45" s="217">
        <f t="shared" si="58"/>
        <v>14059199645.5</v>
      </c>
      <c r="CG45" s="217">
        <f t="shared" si="58"/>
        <v>800980018</v>
      </c>
      <c r="CH45" s="103">
        <f>SUM(CH4:CH44)</f>
        <v>22807</v>
      </c>
      <c r="CI45" s="104">
        <f t="shared" ref="CI45:CM45" si="59">SUM(CI4:CI44)</f>
        <v>140271970</v>
      </c>
      <c r="CJ45" s="104">
        <f t="shared" si="59"/>
        <v>119118696</v>
      </c>
      <c r="CK45" s="104">
        <f t="shared" si="59"/>
        <v>0</v>
      </c>
      <c r="CL45" s="104">
        <f t="shared" si="59"/>
        <v>21153274</v>
      </c>
      <c r="CM45" s="104">
        <f t="shared" si="59"/>
        <v>0</v>
      </c>
      <c r="CN45" s="104">
        <f t="shared" ref="CN45:DP45" si="60">SUM(CN4:CN44)</f>
        <v>0</v>
      </c>
      <c r="CO45" s="104">
        <f t="shared" si="60"/>
        <v>0</v>
      </c>
      <c r="CP45" s="104">
        <f t="shared" si="60"/>
        <v>0</v>
      </c>
      <c r="CQ45" s="104">
        <f t="shared" si="60"/>
        <v>0</v>
      </c>
      <c r="CR45" s="104">
        <f t="shared" si="60"/>
        <v>0</v>
      </c>
      <c r="CS45" s="104">
        <f t="shared" si="60"/>
        <v>0</v>
      </c>
      <c r="CT45" s="104">
        <f t="shared" si="60"/>
        <v>0</v>
      </c>
      <c r="CU45" s="104">
        <f t="shared" si="60"/>
        <v>0</v>
      </c>
      <c r="CV45" s="104">
        <f t="shared" si="60"/>
        <v>0</v>
      </c>
      <c r="CW45" s="104">
        <f t="shared" si="60"/>
        <v>0</v>
      </c>
      <c r="CX45" s="104">
        <f t="shared" si="60"/>
        <v>0</v>
      </c>
      <c r="CY45" s="104">
        <f t="shared" si="60"/>
        <v>0</v>
      </c>
      <c r="CZ45" s="105">
        <f t="shared" si="60"/>
        <v>22807</v>
      </c>
      <c r="DA45" s="104">
        <f t="shared" si="60"/>
        <v>140271970</v>
      </c>
      <c r="DB45" s="104">
        <f t="shared" si="60"/>
        <v>119118696</v>
      </c>
      <c r="DC45" s="104">
        <f t="shared" si="60"/>
        <v>0</v>
      </c>
      <c r="DD45" s="104">
        <f t="shared" si="60"/>
        <v>21153274</v>
      </c>
      <c r="DE45" s="104">
        <f t="shared" si="60"/>
        <v>0</v>
      </c>
      <c r="DF45" s="104">
        <f t="shared" si="60"/>
        <v>4266283</v>
      </c>
      <c r="DG45" s="104">
        <f>SUM(DG4:DG44)</f>
        <v>167373549927</v>
      </c>
      <c r="DH45" s="104">
        <f t="shared" si="60"/>
        <v>143698342942.5</v>
      </c>
      <c r="DI45" s="104">
        <f t="shared" si="60"/>
        <v>8793873875</v>
      </c>
      <c r="DJ45" s="104">
        <f t="shared" si="60"/>
        <v>14080352919.5</v>
      </c>
      <c r="DK45" s="104">
        <f t="shared" si="60"/>
        <v>800980018</v>
      </c>
      <c r="DL45" s="104">
        <f t="shared" si="60"/>
        <v>108370</v>
      </c>
      <c r="DM45" s="104">
        <f t="shared" si="60"/>
        <v>116824</v>
      </c>
      <c r="DN45" s="104">
        <f t="shared" si="60"/>
        <v>225194</v>
      </c>
      <c r="DO45" s="104">
        <f t="shared" si="60"/>
        <v>22535</v>
      </c>
      <c r="DP45" s="104">
        <f t="shared" si="60"/>
        <v>8151</v>
      </c>
      <c r="DR45" s="17">
        <f>IF(SUM(DR4:DR44)='７割'!DR45+'８割 '!DR45+'９割'!DR45,SUM(DR4:DR44),"数値エラー")</f>
        <v>22806</v>
      </c>
      <c r="DS45" s="17">
        <f>IF(SUM(DS4:DS44)='７割'!DS45+'８割 '!DS45+'９割'!DS45,SUM(DS4:DS44),"数値エラー")</f>
        <v>119043082</v>
      </c>
      <c r="DT45" s="17">
        <f>IF(SUM(DT4:DT44)='７割'!DT45+'８割 '!DT45+'９割'!DT45,SUM(DT4:DT44),"数値エラー")</f>
        <v>6249</v>
      </c>
      <c r="DU45" s="17">
        <f>IF(SUM(DU4:DU44)='７割'!DU45+'８割 '!DU45+'９割'!DU45,SUM(DU4:DU44),"数値エラー")</f>
        <v>111665403</v>
      </c>
      <c r="DV45" s="17">
        <f>IF(SUM(DV4:DV44)='７割'!DV45+'８割 '!DV45+'９割'!DV45,SUM(DV4:DV44),"数値エラー")</f>
        <v>10080</v>
      </c>
      <c r="DW45" s="17">
        <f>IF(SUM(DW4:DW44)='７割'!DW45+'８割 '!DW45+'９割'!DW45,SUM(DW4:DW44),"数値エラー")</f>
        <v>264481070</v>
      </c>
      <c r="DX45" s="17">
        <f>IF(SUM(DX4:DX44)='７割'!DX45+'８割 '!DX45+'９割'!DX45,SUM(DX4:DX44),"数値エラー")</f>
        <v>4511</v>
      </c>
      <c r="DY45" s="17">
        <f>IF(SUM(DY4:DY44)='７割'!DY45+'８割 '!DY45+'９割'!DY45,SUM(DY4:DY44),"数値エラー")</f>
        <v>147116587</v>
      </c>
      <c r="DZ45" s="17">
        <f>IF(SUM(DZ4:DZ44)='７割'!DZ45+'８割 '!DZ45+'９割'!DZ45,SUM(DZ4:DZ44),"数値エラー")</f>
        <v>121</v>
      </c>
      <c r="EA45" s="17">
        <f>IF(SUM(EA4:EA44)='７割'!EA45+'８割 '!EA45+'９割'!EA45,SUM(EA4:EA44),"数値エラー")</f>
        <v>3175595</v>
      </c>
      <c r="EB45" s="17">
        <f>IF(SUM(EB4:EB44)='７割'!EB45+'８割 '!EB45+'９割'!EB45,SUM(EB4:EB44),"数値エラー")</f>
        <v>29</v>
      </c>
      <c r="EC45" s="17">
        <f>IF(SUM(EC4:EC44)='７割'!EC45+'８割 '!EC45+'９割'!EC45,SUM(EC4:EC44),"数値エラー")</f>
        <v>2977785</v>
      </c>
      <c r="ED45" s="17">
        <f>IF(SUM(ED4:ED44)='７割'!ED45+'８割 '!ED45+'９割'!ED45,SUM(ED4:ED44),"数値エラー")</f>
        <v>0</v>
      </c>
      <c r="EE45" s="17">
        <f>IF(SUM(EE4:EE44)='７割'!EE45+'８割 '!EE45+'９割'!EE45,SUM(EE4:EE44),"数値エラー")</f>
        <v>0</v>
      </c>
      <c r="EF45" s="17">
        <f>IF(SUM(EF4:EF44)='７割'!EF45+'８割 '!EF45+'９割'!EF45,SUM(EF4:EF44),"数値エラー")</f>
        <v>1</v>
      </c>
      <c r="EG45" s="17">
        <f>IF(SUM(EG4:EG44)='７割'!EG45+'８割 '!EG45+'９割'!EG45,SUM(EG4:EG44),"数値エラー")</f>
        <v>34470</v>
      </c>
      <c r="EH45" s="17">
        <f>IF(SUM(EH4:EH44)='７割'!EH45+'８割 '!EH45+'９割'!EH45,SUM(EH4:EH44),"数値エラー")</f>
        <v>43797</v>
      </c>
      <c r="EI45" s="17">
        <f>IF(SUM(EI4:EI44)='７割'!EI45+'８割 '!EI45+'９割'!EI45,SUM(EI4:EI44),"数値エラー")</f>
        <v>648493992</v>
      </c>
      <c r="EK45" s="12">
        <f>SUM(EK4:EK44)</f>
        <v>4287273</v>
      </c>
      <c r="EL45" s="12">
        <f>SUM(EL4:EL44)</f>
        <v>167881771949</v>
      </c>
      <c r="EN45" s="69">
        <f>ROUND(EL45/INDEX(被保険者数!O:O,MATCH(A45,被保険者数!A:A,0),1),0)</f>
        <v>1058043</v>
      </c>
      <c r="EO45" s="1">
        <f t="shared" si="46"/>
        <v>13</v>
      </c>
      <c r="EP45" s="69">
        <f t="shared" si="47"/>
        <v>93713522110</v>
      </c>
      <c r="EQ45" s="69">
        <f t="shared" si="48"/>
        <v>44863798350</v>
      </c>
      <c r="ER45" s="69">
        <f t="shared" si="49"/>
        <v>29304451489</v>
      </c>
      <c r="ES45" s="69">
        <f>ROUND(EP45/INDEX(被保険者数!O:O,MATCH(A45,被保険者数!A:A,0),1),0)</f>
        <v>590612</v>
      </c>
      <c r="ET45" s="69">
        <f t="shared" si="54"/>
        <v>20</v>
      </c>
      <c r="EU45" s="69">
        <f>ROUND(EQ45/INDEX(被保険者数!O:O,MATCH(A45,被保険者数!A:A,0),1),0)</f>
        <v>282746</v>
      </c>
      <c r="EV45" s="1">
        <f t="shared" si="55"/>
        <v>11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61">SUM(EP4:EP44)</f>
        <v>93713522110</v>
      </c>
      <c r="EQ46" s="18">
        <f t="shared" si="61"/>
        <v>44863798350</v>
      </c>
      <c r="ER46" s="18">
        <f t="shared" si="61"/>
        <v>29304451489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62">IF(OR(EP46="",EP45=EP46),"","×")</f>
        <v/>
      </c>
      <c r="EQ47" s="70" t="str">
        <f t="shared" si="62"/>
        <v/>
      </c>
      <c r="ER47" s="70" t="str">
        <f t="shared" si="62"/>
        <v/>
      </c>
      <c r="ES47" s="70"/>
      <c r="ET47" s="70"/>
      <c r="EU47" s="70"/>
      <c r="EV47" s="70"/>
    </row>
  </sheetData>
  <sheetProtection sheet="1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CT1:CY2"/>
    <mergeCell ref="CZ1:DE2"/>
    <mergeCell ref="DF1:DK2"/>
    <mergeCell ref="DL1:DP2"/>
    <mergeCell ref="BV1:CA2"/>
    <mergeCell ref="CB1:CG2"/>
    <mergeCell ref="CH1:CS1"/>
    <mergeCell ref="CH2:CM2"/>
    <mergeCell ref="CN2:CS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4"/>
  <conditionalFormatting sqref="EN47:EV47">
    <cfRule type="cellIs" dxfId="3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r:id="rId1"/>
  <headerFooter alignWithMargins="0">
    <oddHeader>&amp;L&amp;A&amp;C&amp;16令和６年度分&amp;R&amp;D</oddHeader>
    <oddFooter>&amp;C&amp;P／&amp;N</oddFooter>
  </headerFooter>
  <colBreaks count="7" manualBreakCount="7">
    <brk id="19" max="44" man="1"/>
    <brk id="43" max="44" man="1"/>
    <brk id="55" max="44" man="1"/>
    <brk id="73" max="44" man="1"/>
    <brk id="97" max="44" man="1"/>
    <brk id="120" max="44" man="1"/>
    <brk id="142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B1" sqref="B1:S1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8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3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 t="s">
        <v>1</v>
      </c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 t="s">
        <v>2</v>
      </c>
      <c r="AM1" s="224"/>
      <c r="AN1" s="224"/>
      <c r="AO1" s="224"/>
      <c r="AP1" s="224"/>
      <c r="AQ1" s="224"/>
      <c r="AR1" s="223" t="s">
        <v>3</v>
      </c>
      <c r="AS1" s="223"/>
      <c r="AT1" s="223"/>
      <c r="AU1" s="223"/>
      <c r="AV1" s="223"/>
      <c r="AW1" s="223"/>
      <c r="AX1" s="224" t="s">
        <v>4</v>
      </c>
      <c r="AY1" s="224"/>
      <c r="AZ1" s="224"/>
      <c r="BA1" s="224"/>
      <c r="BB1" s="224"/>
      <c r="BC1" s="224"/>
      <c r="BD1" s="223" t="s">
        <v>5</v>
      </c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 t="s">
        <v>6</v>
      </c>
      <c r="BW1" s="223"/>
      <c r="BX1" s="223"/>
      <c r="BY1" s="223"/>
      <c r="BZ1" s="223"/>
      <c r="CA1" s="223"/>
      <c r="CB1" s="224" t="s">
        <v>7</v>
      </c>
      <c r="CC1" s="224"/>
      <c r="CD1" s="224"/>
      <c r="CE1" s="224"/>
      <c r="CF1" s="224"/>
      <c r="CG1" s="224"/>
      <c r="CH1" s="226" t="s">
        <v>8</v>
      </c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8"/>
      <c r="CT1" s="225" t="s">
        <v>9</v>
      </c>
      <c r="CU1" s="225"/>
      <c r="CV1" s="225"/>
      <c r="CW1" s="225"/>
      <c r="CX1" s="225"/>
      <c r="CY1" s="225"/>
      <c r="CZ1" s="225" t="s">
        <v>10</v>
      </c>
      <c r="DA1" s="225"/>
      <c r="DB1" s="225"/>
      <c r="DC1" s="225"/>
      <c r="DD1" s="225"/>
      <c r="DE1" s="225"/>
      <c r="DF1" s="225" t="s">
        <v>11</v>
      </c>
      <c r="DG1" s="225"/>
      <c r="DH1" s="225"/>
      <c r="DI1" s="225"/>
      <c r="DJ1" s="225"/>
      <c r="DK1" s="225"/>
      <c r="DL1" s="225" t="s">
        <v>12</v>
      </c>
      <c r="DM1" s="225"/>
      <c r="DN1" s="225"/>
      <c r="DO1" s="225"/>
      <c r="DP1" s="225"/>
      <c r="DR1" s="233" t="s">
        <v>68</v>
      </c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29" t="s">
        <v>69</v>
      </c>
      <c r="EI1" s="230"/>
      <c r="EK1" s="229" t="s">
        <v>70</v>
      </c>
      <c r="EL1" s="230"/>
    </row>
    <row r="2" spans="1:152" s="1" customFormat="1" ht="24" customHeight="1" x14ac:dyDescent="0.2">
      <c r="B2" s="223" t="s">
        <v>13</v>
      </c>
      <c r="C2" s="223"/>
      <c r="D2" s="223"/>
      <c r="E2" s="223"/>
      <c r="F2" s="223"/>
      <c r="G2" s="223"/>
      <c r="H2" s="223" t="s">
        <v>14</v>
      </c>
      <c r="I2" s="223"/>
      <c r="J2" s="223"/>
      <c r="K2" s="223"/>
      <c r="L2" s="223"/>
      <c r="M2" s="223"/>
      <c r="N2" s="224" t="s">
        <v>15</v>
      </c>
      <c r="O2" s="224"/>
      <c r="P2" s="224"/>
      <c r="Q2" s="224"/>
      <c r="R2" s="224"/>
      <c r="S2" s="224"/>
      <c r="T2" s="223" t="s">
        <v>13</v>
      </c>
      <c r="U2" s="223"/>
      <c r="V2" s="223"/>
      <c r="W2" s="223"/>
      <c r="X2" s="223"/>
      <c r="Y2" s="223"/>
      <c r="Z2" s="223" t="s">
        <v>14</v>
      </c>
      <c r="AA2" s="223"/>
      <c r="AB2" s="223"/>
      <c r="AC2" s="223"/>
      <c r="AD2" s="223"/>
      <c r="AE2" s="223"/>
      <c r="AF2" s="224" t="s">
        <v>15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3"/>
      <c r="AS2" s="223"/>
      <c r="AT2" s="223"/>
      <c r="AU2" s="223"/>
      <c r="AV2" s="223"/>
      <c r="AW2" s="223"/>
      <c r="AX2" s="224"/>
      <c r="AY2" s="224"/>
      <c r="AZ2" s="224"/>
      <c r="BA2" s="224"/>
      <c r="BB2" s="224"/>
      <c r="BC2" s="224"/>
      <c r="BD2" s="223" t="s">
        <v>0</v>
      </c>
      <c r="BE2" s="223"/>
      <c r="BF2" s="223"/>
      <c r="BG2" s="223"/>
      <c r="BH2" s="223"/>
      <c r="BI2" s="223"/>
      <c r="BJ2" s="223" t="s">
        <v>1</v>
      </c>
      <c r="BK2" s="223"/>
      <c r="BL2" s="223"/>
      <c r="BM2" s="223"/>
      <c r="BN2" s="223"/>
      <c r="BO2" s="223"/>
      <c r="BP2" s="224" t="s">
        <v>15</v>
      </c>
      <c r="BQ2" s="224"/>
      <c r="BR2" s="224"/>
      <c r="BS2" s="224"/>
      <c r="BT2" s="224"/>
      <c r="BU2" s="224"/>
      <c r="BV2" s="223"/>
      <c r="BW2" s="223"/>
      <c r="BX2" s="223"/>
      <c r="BY2" s="223"/>
      <c r="BZ2" s="223"/>
      <c r="CA2" s="223"/>
      <c r="CB2" s="224"/>
      <c r="CC2" s="224"/>
      <c r="CD2" s="224"/>
      <c r="CE2" s="224"/>
      <c r="CF2" s="224"/>
      <c r="CG2" s="224"/>
      <c r="CH2" s="226" t="s">
        <v>16</v>
      </c>
      <c r="CI2" s="227"/>
      <c r="CJ2" s="227"/>
      <c r="CK2" s="227"/>
      <c r="CL2" s="227"/>
      <c r="CM2" s="228"/>
      <c r="CN2" s="226" t="s">
        <v>17</v>
      </c>
      <c r="CO2" s="227"/>
      <c r="CP2" s="227"/>
      <c r="CQ2" s="227"/>
      <c r="CR2" s="227"/>
      <c r="CS2" s="228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R2" s="231" t="s">
        <v>16</v>
      </c>
      <c r="DS2" s="231"/>
      <c r="DT2" s="231" t="s">
        <v>74</v>
      </c>
      <c r="DU2" s="231"/>
      <c r="DV2" s="232" t="s">
        <v>73</v>
      </c>
      <c r="DW2" s="232"/>
      <c r="DX2" s="231" t="s">
        <v>72</v>
      </c>
      <c r="DY2" s="231"/>
      <c r="DZ2" s="231" t="s">
        <v>71</v>
      </c>
      <c r="EA2" s="231"/>
      <c r="EB2" s="231" t="s">
        <v>78</v>
      </c>
      <c r="EC2" s="231"/>
      <c r="ED2" s="231" t="s">
        <v>75</v>
      </c>
      <c r="EE2" s="231"/>
      <c r="EF2" s="231" t="s">
        <v>79</v>
      </c>
      <c r="EG2" s="231"/>
      <c r="EH2" s="230"/>
      <c r="EI2" s="230"/>
      <c r="EK2" s="230"/>
      <c r="EL2" s="230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23838</v>
      </c>
      <c r="C4" s="7">
        <v>15373686370</v>
      </c>
      <c r="D4" s="7">
        <v>13836314549</v>
      </c>
      <c r="E4" s="7">
        <v>903348110</v>
      </c>
      <c r="F4" s="7">
        <v>602870576</v>
      </c>
      <c r="G4" s="7">
        <v>31153135</v>
      </c>
      <c r="H4" s="7">
        <v>366934</v>
      </c>
      <c r="I4" s="7">
        <v>6988826410</v>
      </c>
      <c r="J4" s="7">
        <v>6289946094</v>
      </c>
      <c r="K4" s="7">
        <v>125987069</v>
      </c>
      <c r="L4" s="7">
        <v>491898025</v>
      </c>
      <c r="M4" s="7">
        <v>80995152</v>
      </c>
      <c r="N4" s="7">
        <f t="shared" ref="N4:N44" si="0">B4+H4</f>
        <v>390772</v>
      </c>
      <c r="O4" s="7">
        <f t="shared" ref="O4:O44" si="1">C4+I4</f>
        <v>22362512780</v>
      </c>
      <c r="P4" s="7">
        <f t="shared" ref="P4:P44" si="2">D4+J4</f>
        <v>20126260643</v>
      </c>
      <c r="Q4" s="7">
        <f t="shared" ref="Q4:Q44" si="3">E4+K4</f>
        <v>1029335179</v>
      </c>
      <c r="R4" s="7">
        <f t="shared" ref="R4:R44" si="4">F4+L4</f>
        <v>1094768601</v>
      </c>
      <c r="S4" s="7">
        <f t="shared" ref="S4:S44" si="5">G4+M4</f>
        <v>112148287</v>
      </c>
      <c r="T4" s="6">
        <v>105</v>
      </c>
      <c r="U4" s="7">
        <v>23894280</v>
      </c>
      <c r="V4" s="7">
        <v>21504804</v>
      </c>
      <c r="W4" s="7">
        <v>700508</v>
      </c>
      <c r="X4" s="7">
        <v>1688968</v>
      </c>
      <c r="Y4" s="7">
        <v>0</v>
      </c>
      <c r="Z4" s="7">
        <v>50256</v>
      </c>
      <c r="AA4" s="7">
        <v>709524340</v>
      </c>
      <c r="AB4" s="7">
        <v>638571906</v>
      </c>
      <c r="AC4" s="7">
        <v>281861</v>
      </c>
      <c r="AD4" s="7">
        <v>70389222</v>
      </c>
      <c r="AE4" s="7">
        <v>281351</v>
      </c>
      <c r="AF4" s="7">
        <f t="shared" ref="AF4:AF44" si="6">T4+Z4</f>
        <v>50361</v>
      </c>
      <c r="AG4" s="7">
        <f t="shared" ref="AG4:AG44" si="7">U4+AA4</f>
        <v>733418620</v>
      </c>
      <c r="AH4" s="7">
        <f t="shared" ref="AH4:AH44" si="8">V4+AB4</f>
        <v>660076710</v>
      </c>
      <c r="AI4" s="7">
        <f t="shared" ref="AI4:AI44" si="9">W4+AC4</f>
        <v>982369</v>
      </c>
      <c r="AJ4" s="7">
        <f t="shared" ref="AJ4:AJ44" si="10">X4+AD4</f>
        <v>72078190</v>
      </c>
      <c r="AK4" s="7">
        <f t="shared" ref="AK4:AK44" si="11">Y4+AE4</f>
        <v>281351</v>
      </c>
      <c r="AL4" s="6">
        <f t="shared" ref="AL4:AL44" si="12">AF4+N4</f>
        <v>441133</v>
      </c>
      <c r="AM4" s="7">
        <f t="shared" ref="AM4:AM44" si="13">AG4+O4</f>
        <v>23095931400</v>
      </c>
      <c r="AN4" s="7">
        <f t="shared" ref="AN4:AN44" si="14">AH4+P4</f>
        <v>20786337353</v>
      </c>
      <c r="AO4" s="7">
        <f t="shared" ref="AO4:AO44" si="15">AI4+Q4</f>
        <v>1030317548</v>
      </c>
      <c r="AP4" s="7">
        <f t="shared" ref="AP4:AP44" si="16">AJ4+R4</f>
        <v>1166846791</v>
      </c>
      <c r="AQ4" s="7">
        <f t="shared" ref="AQ4:AQ44" si="17">AK4+S4</f>
        <v>112429638</v>
      </c>
      <c r="AR4" s="7">
        <v>277705</v>
      </c>
      <c r="AS4" s="7">
        <v>3599477350</v>
      </c>
      <c r="AT4" s="7">
        <v>3239529415</v>
      </c>
      <c r="AU4" s="7">
        <v>34953783</v>
      </c>
      <c r="AV4" s="7">
        <v>304882120</v>
      </c>
      <c r="AW4" s="7">
        <v>20112032</v>
      </c>
      <c r="AX4" s="7">
        <f t="shared" ref="AX4:AX44" si="18">AL4+AR4</f>
        <v>718838</v>
      </c>
      <c r="AY4" s="7">
        <f t="shared" ref="AY4:AY44" si="19">AM4+AS4</f>
        <v>26695408750</v>
      </c>
      <c r="AZ4" s="7">
        <f t="shared" ref="AZ4:AZ44" si="20">AN4+AT4</f>
        <v>24025866768</v>
      </c>
      <c r="BA4" s="7">
        <f t="shared" ref="BA4:BA44" si="21">AO4+AU4</f>
        <v>1065271331</v>
      </c>
      <c r="BB4" s="7">
        <f t="shared" ref="BB4:BB44" si="22">AP4+AV4</f>
        <v>1471728911</v>
      </c>
      <c r="BC4" s="7">
        <f t="shared" ref="BC4:BC44" si="23">AQ4+AW4</f>
        <v>132541670</v>
      </c>
      <c r="BD4" s="6">
        <v>23090</v>
      </c>
      <c r="BE4" s="7">
        <v>760729184</v>
      </c>
      <c r="BF4" s="7">
        <v>451485354</v>
      </c>
      <c r="BG4" s="7">
        <v>0</v>
      </c>
      <c r="BH4" s="7">
        <v>308197740</v>
      </c>
      <c r="BI4" s="7">
        <v>1046090</v>
      </c>
      <c r="BJ4" s="7">
        <v>105</v>
      </c>
      <c r="BK4" s="7">
        <v>525264</v>
      </c>
      <c r="BL4" s="7">
        <v>302804</v>
      </c>
      <c r="BM4" s="7">
        <v>0</v>
      </c>
      <c r="BN4" s="7">
        <v>222460</v>
      </c>
      <c r="BO4" s="7">
        <v>0</v>
      </c>
      <c r="BP4" s="7">
        <f t="shared" ref="BP4:BP44" si="24">BD4+BJ4</f>
        <v>23195</v>
      </c>
      <c r="BQ4" s="7">
        <f t="shared" ref="BQ4:BQ44" si="25">BE4+BK4</f>
        <v>761254448</v>
      </c>
      <c r="BR4" s="7">
        <f t="shared" ref="BR4:BR44" si="26">BF4+BL4</f>
        <v>451788158</v>
      </c>
      <c r="BS4" s="7">
        <f t="shared" ref="BS4:BS44" si="27">BG4+BM4</f>
        <v>0</v>
      </c>
      <c r="BT4" s="7">
        <f t="shared" ref="BT4:BT44" si="28">BH4+BN4</f>
        <v>308420200</v>
      </c>
      <c r="BU4" s="7">
        <f t="shared" ref="BU4:BU44" si="29">BI4+BO4</f>
        <v>1046090</v>
      </c>
      <c r="BV4" s="6">
        <v>4425</v>
      </c>
      <c r="BW4" s="7">
        <v>670473580</v>
      </c>
      <c r="BX4" s="7">
        <v>603426225</v>
      </c>
      <c r="BY4" s="7">
        <v>23609651</v>
      </c>
      <c r="BZ4" s="7">
        <v>28392213</v>
      </c>
      <c r="CA4" s="7">
        <v>15045491</v>
      </c>
      <c r="CB4" s="7">
        <f t="shared" ref="CB4:CB44" si="30">AX4+BV4</f>
        <v>723263</v>
      </c>
      <c r="CC4" s="7">
        <f t="shared" ref="CC4:CC44" si="31">AY4+BQ4+BW4</f>
        <v>28127136778</v>
      </c>
      <c r="CD4" s="7">
        <f t="shared" ref="CD4:CD44" si="32">AZ4+BR4+BX4</f>
        <v>25081081151</v>
      </c>
      <c r="CE4" s="7">
        <f t="shared" ref="CE4:CE44" si="33">BA4+BS4+BY4</f>
        <v>1088880982</v>
      </c>
      <c r="CF4" s="7">
        <f t="shared" ref="CF4:CF44" si="34">BB4+BT4+BZ4</f>
        <v>1808541324</v>
      </c>
      <c r="CG4" s="7">
        <f t="shared" ref="CG4:CG44" si="35">BC4+BU4+CA4</f>
        <v>148633251</v>
      </c>
      <c r="CH4" s="100">
        <v>3257</v>
      </c>
      <c r="CI4" s="101">
        <v>18820739</v>
      </c>
      <c r="CJ4" s="101">
        <v>16937748</v>
      </c>
      <c r="CK4" s="101">
        <v>0</v>
      </c>
      <c r="CL4" s="101">
        <v>1882991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3257</v>
      </c>
      <c r="DA4" s="101">
        <f t="shared" ref="DA4:DA44" si="36">CI4+CO4+CU4</f>
        <v>18820739</v>
      </c>
      <c r="DB4" s="101">
        <f t="shared" ref="DB4:DB44" si="37">CJ4+CP4+CV4</f>
        <v>16937748</v>
      </c>
      <c r="DC4" s="101">
        <f t="shared" ref="DC4:DC44" si="38">CK4+CQ4+CW4</f>
        <v>0</v>
      </c>
      <c r="DD4" s="101">
        <f t="shared" ref="DD4:DD44" si="39">CL4+CR4+CX4</f>
        <v>1882991</v>
      </c>
      <c r="DE4" s="101">
        <f t="shared" ref="DE4:DE44" si="40">CM4+CS4+CY4</f>
        <v>0</v>
      </c>
      <c r="DF4" s="101">
        <f t="shared" ref="DF4:DF44" si="41">CB4+CZ4</f>
        <v>726520</v>
      </c>
      <c r="DG4" s="101">
        <f t="shared" ref="DG4:DG44" si="42">CC4+DA4</f>
        <v>28145957517</v>
      </c>
      <c r="DH4" s="101">
        <f t="shared" ref="DH4:DH44" si="43">CD4+DB4</f>
        <v>25098018899</v>
      </c>
      <c r="DI4" s="101">
        <f t="shared" ref="DI4:DI44" si="44">CE4+DC4</f>
        <v>1088880982</v>
      </c>
      <c r="DJ4" s="101">
        <f t="shared" ref="DJ4:DJ44" si="45">CF4+DD4</f>
        <v>1810424315</v>
      </c>
      <c r="DK4" s="101">
        <f t="shared" ref="DK4:DK44" si="46">CG4+DE4</f>
        <v>148633251</v>
      </c>
      <c r="DL4" s="101">
        <v>17679</v>
      </c>
      <c r="DM4" s="101">
        <v>11902</v>
      </c>
      <c r="DN4" s="101">
        <v>29581</v>
      </c>
      <c r="DO4" s="101">
        <v>3256</v>
      </c>
      <c r="DP4" s="101">
        <v>689</v>
      </c>
      <c r="DR4" s="16">
        <f>INDEX(現金給付!F:F,MATCH($A4,現金給付!$C:$C,0),1)</f>
        <v>3209</v>
      </c>
      <c r="DS4" s="16">
        <f>INDEX(現金給付!G:G,MATCH($A4,現金給付!$C:$C,0),1)</f>
        <v>16726971</v>
      </c>
      <c r="DT4" s="16">
        <f>INDEX(現金給付!N:N,MATCH($A4,現金給付!$C:$C,0),1)</f>
        <v>1571</v>
      </c>
      <c r="DU4" s="16">
        <f>INDEX(現金給付!O:O,MATCH($A4,現金給付!$C:$C,0),1)</f>
        <v>33407222</v>
      </c>
      <c r="DV4" s="16">
        <f>INDEX(現金給付!V:V,MATCH($A4,現金給付!$C:$C,0),1)</f>
        <v>2306</v>
      </c>
      <c r="DW4" s="16">
        <f>INDEX(現金給付!W:W,MATCH($A4,現金給付!$C:$C,0),1)</f>
        <v>73281264</v>
      </c>
      <c r="DX4" s="16">
        <f>INDEX(現金給付!AL:AL,MATCH($A4,現金給付!$C:$C,0),1)</f>
        <v>764</v>
      </c>
      <c r="DY4" s="16">
        <f>INDEX(現金給付!AM:AM,MATCH($A4,現金給付!$C:$C,0),1)</f>
        <v>24094899</v>
      </c>
      <c r="DZ4" s="16">
        <f>INDEX(現金給付!AT:AT,MATCH($A4,現金給付!$C:$C,0),1)</f>
        <v>24</v>
      </c>
      <c r="EA4" s="16">
        <f>INDEX(現金給付!AU:AU,MATCH($A4,現金給付!$C:$C,0),1)</f>
        <v>1409692</v>
      </c>
      <c r="EB4" s="16">
        <f>INDEX(現金給付!BB:BB,MATCH($A4,現金給付!$C:$C,0),1)</f>
        <v>8</v>
      </c>
      <c r="EC4" s="16">
        <f>INDEX(現金給付!BC:BC,MATCH($A4,現金給付!$C:$C,0),1)</f>
        <v>563823</v>
      </c>
      <c r="ED4" s="16">
        <f>INDEX(現金給付!BR:BR,MATCH($A4,現金給付!$C:$C,0),1)</f>
        <v>0</v>
      </c>
      <c r="EE4" s="16">
        <f>INDEX(現金給付!BS:BS,MATCH($A4,現金給付!$C:$C,0),1)</f>
        <v>0</v>
      </c>
      <c r="EF4" s="16">
        <f>INDEX(現金給付!BX:BX,MATCH($A4,現金給付!$C:$C,0),1)</f>
        <v>0</v>
      </c>
      <c r="EG4" s="16">
        <f>INDEX(現金給付!BY:BY,MATCH($A4,現金給付!$C:$C,0),1)</f>
        <v>0</v>
      </c>
      <c r="EH4" s="16">
        <f t="shared" ref="EH4:EH45" si="47">SUM(DR4,DT4,DV4,DX4,DZ4,EB4,EF4,ED4)</f>
        <v>7882</v>
      </c>
      <c r="EI4" s="16">
        <f t="shared" ref="EI4:EI45" si="48">SUM(DS4,DU4,DW4,DY4,EA4,EC4,EG4,EE4)</f>
        <v>149483871</v>
      </c>
      <c r="EK4" s="7">
        <f>CB4+EH4</f>
        <v>731145</v>
      </c>
      <c r="EL4" s="7">
        <f>CC4+EI4</f>
        <v>28276620649</v>
      </c>
      <c r="EN4" s="69">
        <f>ROUND(EL4/INDEX(被保険者数!O:O,MATCH(A4,被保険者数!A:A,0),1),0)</f>
        <v>787781</v>
      </c>
      <c r="EO4" s="1">
        <f>RANK(EN4,$EN$4:$EN$45)</f>
        <v>26</v>
      </c>
      <c r="EP4" s="69">
        <f t="shared" ref="EP4:EP45" si="49">C4+U4</f>
        <v>15397580650</v>
      </c>
      <c r="EQ4" s="69">
        <f t="shared" ref="EQ4:EQ45" si="50">I4+AA4</f>
        <v>7698350750</v>
      </c>
      <c r="ER4" s="69">
        <f t="shared" ref="ER4:ER45" si="51">EL4-EP4-EQ4</f>
        <v>5180689249</v>
      </c>
      <c r="ES4" s="69">
        <f>ROUND(EP4/INDEX(被保険者数!O:O,MATCH(A4,被保険者数!A:A,0),1),0)</f>
        <v>428974</v>
      </c>
      <c r="ET4" s="69">
        <f>RANK(ES4,$ES$4:$ES$45)</f>
        <v>32</v>
      </c>
      <c r="EU4" s="69">
        <f>ROUND(EQ4/INDEX(被保険者数!O:O,MATCH(A4,被保険者数!A:A,0),1),0)</f>
        <v>214475</v>
      </c>
      <c r="EV4" s="1">
        <f>RANK(EU4,$EU$4:$EU$45)</f>
        <v>11</v>
      </c>
    </row>
    <row r="5" spans="1:152" s="1" customFormat="1" ht="15.95" customHeight="1" x14ac:dyDescent="0.15">
      <c r="A5" s="2" t="s">
        <v>27</v>
      </c>
      <c r="B5" s="6">
        <v>6407</v>
      </c>
      <c r="C5" s="7">
        <v>4318915250</v>
      </c>
      <c r="D5" s="7">
        <v>3887022596</v>
      </c>
      <c r="E5" s="7">
        <v>262954004</v>
      </c>
      <c r="F5" s="7">
        <v>160149331</v>
      </c>
      <c r="G5" s="7">
        <v>8789319</v>
      </c>
      <c r="H5" s="7">
        <v>86695</v>
      </c>
      <c r="I5" s="7">
        <v>1640644910</v>
      </c>
      <c r="J5" s="7">
        <v>1476579316</v>
      </c>
      <c r="K5" s="7">
        <v>38190517</v>
      </c>
      <c r="L5" s="7">
        <v>115816173</v>
      </c>
      <c r="M5" s="7">
        <v>10058904</v>
      </c>
      <c r="N5" s="7">
        <f t="shared" si="0"/>
        <v>93102</v>
      </c>
      <c r="O5" s="7">
        <f t="shared" si="1"/>
        <v>5959560160</v>
      </c>
      <c r="P5" s="7">
        <f t="shared" si="2"/>
        <v>5363601912</v>
      </c>
      <c r="Q5" s="7">
        <f t="shared" si="3"/>
        <v>301144521</v>
      </c>
      <c r="R5" s="7">
        <f t="shared" si="4"/>
        <v>275965504</v>
      </c>
      <c r="S5" s="7">
        <f t="shared" si="5"/>
        <v>18848223</v>
      </c>
      <c r="T5" s="6">
        <v>7</v>
      </c>
      <c r="U5" s="7">
        <v>1590020</v>
      </c>
      <c r="V5" s="7">
        <v>1431023</v>
      </c>
      <c r="W5" s="7">
        <v>1525</v>
      </c>
      <c r="X5" s="7">
        <v>157472</v>
      </c>
      <c r="Y5" s="7">
        <v>0</v>
      </c>
      <c r="Z5" s="7">
        <v>12450</v>
      </c>
      <c r="AA5" s="7">
        <v>177049680</v>
      </c>
      <c r="AB5" s="7">
        <v>159344712</v>
      </c>
      <c r="AC5" s="7">
        <v>56360</v>
      </c>
      <c r="AD5" s="7">
        <v>17635526</v>
      </c>
      <c r="AE5" s="7">
        <v>13082</v>
      </c>
      <c r="AF5" s="7">
        <f t="shared" si="6"/>
        <v>12457</v>
      </c>
      <c r="AG5" s="7">
        <f t="shared" si="7"/>
        <v>178639700</v>
      </c>
      <c r="AH5" s="7">
        <f t="shared" si="8"/>
        <v>160775735</v>
      </c>
      <c r="AI5" s="7">
        <f t="shared" si="9"/>
        <v>57885</v>
      </c>
      <c r="AJ5" s="7">
        <f t="shared" si="10"/>
        <v>17792998</v>
      </c>
      <c r="AK5" s="7">
        <f t="shared" si="11"/>
        <v>13082</v>
      </c>
      <c r="AL5" s="6">
        <f t="shared" si="12"/>
        <v>105559</v>
      </c>
      <c r="AM5" s="7">
        <f t="shared" si="13"/>
        <v>6138199860</v>
      </c>
      <c r="AN5" s="7">
        <f t="shared" si="14"/>
        <v>5524377647</v>
      </c>
      <c r="AO5" s="7">
        <f t="shared" si="15"/>
        <v>301202406</v>
      </c>
      <c r="AP5" s="7">
        <f t="shared" si="16"/>
        <v>293758502</v>
      </c>
      <c r="AQ5" s="7">
        <f t="shared" si="17"/>
        <v>18861305</v>
      </c>
      <c r="AR5" s="7">
        <v>63513</v>
      </c>
      <c r="AS5" s="7">
        <v>848386650</v>
      </c>
      <c r="AT5" s="7">
        <v>763547992</v>
      </c>
      <c r="AU5" s="7">
        <v>7600737</v>
      </c>
      <c r="AV5" s="7">
        <v>72415520</v>
      </c>
      <c r="AW5" s="7">
        <v>4822401</v>
      </c>
      <c r="AX5" s="7">
        <f t="shared" si="18"/>
        <v>169072</v>
      </c>
      <c r="AY5" s="7">
        <f t="shared" si="19"/>
        <v>6986586510</v>
      </c>
      <c r="AZ5" s="7">
        <f t="shared" si="20"/>
        <v>6287925639</v>
      </c>
      <c r="BA5" s="7">
        <f t="shared" si="21"/>
        <v>308803143</v>
      </c>
      <c r="BB5" s="7">
        <f t="shared" si="22"/>
        <v>366174022</v>
      </c>
      <c r="BC5" s="7">
        <f t="shared" si="23"/>
        <v>23683706</v>
      </c>
      <c r="BD5" s="6">
        <v>6225</v>
      </c>
      <c r="BE5" s="7">
        <v>211448796</v>
      </c>
      <c r="BF5" s="7">
        <v>123935636</v>
      </c>
      <c r="BG5" s="7">
        <v>0</v>
      </c>
      <c r="BH5" s="7">
        <v>87418570</v>
      </c>
      <c r="BI5" s="7">
        <v>94590</v>
      </c>
      <c r="BJ5" s="7">
        <v>7</v>
      </c>
      <c r="BK5" s="7">
        <v>32240</v>
      </c>
      <c r="BL5" s="7">
        <v>14030</v>
      </c>
      <c r="BM5" s="7">
        <v>0</v>
      </c>
      <c r="BN5" s="7">
        <v>18210</v>
      </c>
      <c r="BO5" s="7">
        <v>0</v>
      </c>
      <c r="BP5" s="7">
        <f t="shared" si="24"/>
        <v>6232</v>
      </c>
      <c r="BQ5" s="7">
        <f t="shared" si="25"/>
        <v>211481036</v>
      </c>
      <c r="BR5" s="7">
        <f t="shared" si="26"/>
        <v>123949666</v>
      </c>
      <c r="BS5" s="7">
        <f t="shared" si="27"/>
        <v>0</v>
      </c>
      <c r="BT5" s="7">
        <f t="shared" si="28"/>
        <v>87436780</v>
      </c>
      <c r="BU5" s="7">
        <f t="shared" si="29"/>
        <v>94590</v>
      </c>
      <c r="BV5" s="6">
        <v>845</v>
      </c>
      <c r="BW5" s="7">
        <v>97066570</v>
      </c>
      <c r="BX5" s="7">
        <v>87359913</v>
      </c>
      <c r="BY5" s="7">
        <v>2745637</v>
      </c>
      <c r="BZ5" s="7">
        <v>4823903</v>
      </c>
      <c r="CA5" s="7">
        <v>2137117</v>
      </c>
      <c r="CB5" s="7">
        <f t="shared" si="30"/>
        <v>169917</v>
      </c>
      <c r="CC5" s="7">
        <f t="shared" si="31"/>
        <v>7295134116</v>
      </c>
      <c r="CD5" s="7">
        <f t="shared" si="32"/>
        <v>6499235218</v>
      </c>
      <c r="CE5" s="7">
        <f t="shared" si="33"/>
        <v>311548780</v>
      </c>
      <c r="CF5" s="7">
        <f t="shared" si="34"/>
        <v>458434705</v>
      </c>
      <c r="CG5" s="7">
        <f t="shared" si="35"/>
        <v>25915413</v>
      </c>
      <c r="CH5" s="100">
        <v>1083</v>
      </c>
      <c r="CI5" s="101">
        <v>6378645</v>
      </c>
      <c r="CJ5" s="101">
        <v>5740466</v>
      </c>
      <c r="CK5" s="101">
        <v>0</v>
      </c>
      <c r="CL5" s="101">
        <v>638179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52">CH5+CN5+CT5</f>
        <v>1083</v>
      </c>
      <c r="DA5" s="101">
        <f t="shared" si="36"/>
        <v>6378645</v>
      </c>
      <c r="DB5" s="101">
        <f t="shared" si="37"/>
        <v>5740466</v>
      </c>
      <c r="DC5" s="101">
        <f t="shared" si="38"/>
        <v>0</v>
      </c>
      <c r="DD5" s="101">
        <f t="shared" si="39"/>
        <v>638179</v>
      </c>
      <c r="DE5" s="101">
        <f t="shared" si="40"/>
        <v>0</v>
      </c>
      <c r="DF5" s="101">
        <f t="shared" si="41"/>
        <v>171000</v>
      </c>
      <c r="DG5" s="101">
        <f t="shared" si="42"/>
        <v>7301512761</v>
      </c>
      <c r="DH5" s="101">
        <f t="shared" si="43"/>
        <v>6504975684</v>
      </c>
      <c r="DI5" s="101">
        <f t="shared" si="44"/>
        <v>311548780</v>
      </c>
      <c r="DJ5" s="101">
        <f t="shared" si="45"/>
        <v>459072884</v>
      </c>
      <c r="DK5" s="101">
        <f t="shared" si="46"/>
        <v>25915413</v>
      </c>
      <c r="DL5" s="101">
        <v>4872</v>
      </c>
      <c r="DM5" s="101">
        <v>2706</v>
      </c>
      <c r="DN5" s="101">
        <v>7578</v>
      </c>
      <c r="DO5" s="101">
        <v>1168</v>
      </c>
      <c r="DP5" s="101">
        <v>153</v>
      </c>
      <c r="DR5" s="16">
        <f>INDEX(現金給付!F:F,MATCH($A5,現金給付!$C:$C,0),1)</f>
        <v>1076</v>
      </c>
      <c r="DS5" s="16">
        <f>INDEX(現金給付!G:G,MATCH($A5,現金給付!$C:$C,0),1)</f>
        <v>5704780</v>
      </c>
      <c r="DT5" s="16">
        <f>INDEX(現金給付!N:N,MATCH($A5,現金給付!$C:$C,0),1)</f>
        <v>380</v>
      </c>
      <c r="DU5" s="16">
        <f>INDEX(現金給付!O:O,MATCH($A5,現金給付!$C:$C,0),1)</f>
        <v>6560467</v>
      </c>
      <c r="DV5" s="16">
        <f>INDEX(現金給付!V:V,MATCH($A5,現金給付!$C:$C,0),1)</f>
        <v>459</v>
      </c>
      <c r="DW5" s="16">
        <f>INDEX(現金給付!W:W,MATCH($A5,現金給付!$C:$C,0),1)</f>
        <v>10139337</v>
      </c>
      <c r="DX5" s="16">
        <f>INDEX(現金給付!AL:AL,MATCH($A5,現金給付!$C:$C,0),1)</f>
        <v>212</v>
      </c>
      <c r="DY5" s="16">
        <f>INDEX(現金給付!AM:AM,MATCH($A5,現金給付!$C:$C,0),1)</f>
        <v>7727163</v>
      </c>
      <c r="DZ5" s="16">
        <f>INDEX(現金給付!AT:AT,MATCH($A5,現金給付!$C:$C,0),1)</f>
        <v>6</v>
      </c>
      <c r="EA5" s="16">
        <f>INDEX(現金給付!AU:AU,MATCH($A5,現金給付!$C:$C,0),1)</f>
        <v>90405</v>
      </c>
      <c r="EB5" s="16">
        <f>INDEX(現金給付!BB:BB,MATCH($A5,現金給付!$C:$C,0),1)</f>
        <v>1</v>
      </c>
      <c r="EC5" s="16">
        <f>INDEX(現金給付!BC:BC,MATCH($A5,現金給付!$C:$C,0),1)</f>
        <v>676241</v>
      </c>
      <c r="ED5" s="16">
        <f>INDEX(現金給付!BR:BR,MATCH($A5,現金給付!$C:$C,0),1)</f>
        <v>0</v>
      </c>
      <c r="EE5" s="16">
        <f>INDEX(現金給付!BS:BS,MATCH($A5,現金給付!$C:$C,0),1)</f>
        <v>0</v>
      </c>
      <c r="EF5" s="16">
        <f>INDEX(現金給付!BX:BX,MATCH($A5,現金給付!$C:$C,0),1)</f>
        <v>0</v>
      </c>
      <c r="EG5" s="16">
        <f>INDEX(現金給付!BY:BY,MATCH($A5,現金給付!$C:$C,0),1)</f>
        <v>0</v>
      </c>
      <c r="EH5" s="16">
        <f t="shared" si="47"/>
        <v>2134</v>
      </c>
      <c r="EI5" s="16">
        <f t="shared" si="48"/>
        <v>30898393</v>
      </c>
      <c r="EK5" s="7">
        <f t="shared" ref="EK5:EK44" si="53">CB5+EH5</f>
        <v>172051</v>
      </c>
      <c r="EL5" s="7">
        <f t="shared" ref="EL5:EL44" si="54">CC5+EI5</f>
        <v>7326032509</v>
      </c>
      <c r="EN5" s="69">
        <f>ROUND(EL5/INDEX(被保険者数!O:O,MATCH(A5,被保険者数!A:A,0),1),0)</f>
        <v>758075</v>
      </c>
      <c r="EO5" s="1">
        <f t="shared" ref="EO5:EO45" si="55">RANK(EN5,$EN$4:$EN$45)</f>
        <v>30</v>
      </c>
      <c r="EP5" s="69">
        <f t="shared" si="49"/>
        <v>4320505270</v>
      </c>
      <c r="EQ5" s="69">
        <f t="shared" si="50"/>
        <v>1817694590</v>
      </c>
      <c r="ER5" s="69">
        <f t="shared" si="51"/>
        <v>1187832649</v>
      </c>
      <c r="ES5" s="69">
        <f>ROUND(EP5/INDEX(被保険者数!O:O,MATCH(A5,被保険者数!A:A,0),1),0)</f>
        <v>447072</v>
      </c>
      <c r="ET5" s="69">
        <f t="shared" ref="ET5:ET45" si="56">RANK(ES5,$ES$4:$ES$45)</f>
        <v>28</v>
      </c>
      <c r="EU5" s="69">
        <f>ROUND(EQ5/INDEX(被保険者数!O:O,MATCH(A5,被保険者数!A:A,0),1),0)</f>
        <v>188089</v>
      </c>
      <c r="EV5" s="1">
        <f t="shared" ref="EV5:EV45" si="57">RANK(EU5,$EU$4:$EU$45)</f>
        <v>28</v>
      </c>
    </row>
    <row r="6" spans="1:152" s="1" customFormat="1" ht="15.95" customHeight="1" x14ac:dyDescent="0.15">
      <c r="A6" s="2" t="s">
        <v>28</v>
      </c>
      <c r="B6" s="6">
        <v>3525</v>
      </c>
      <c r="C6" s="7">
        <v>2030545370</v>
      </c>
      <c r="D6" s="7">
        <v>1827857903</v>
      </c>
      <c r="E6" s="7">
        <v>120406279</v>
      </c>
      <c r="F6" s="7">
        <v>78605282</v>
      </c>
      <c r="G6" s="7">
        <v>3675906</v>
      </c>
      <c r="H6" s="7">
        <v>55485</v>
      </c>
      <c r="I6" s="7">
        <v>1061180770</v>
      </c>
      <c r="J6" s="7">
        <v>955550745</v>
      </c>
      <c r="K6" s="7">
        <v>22205656</v>
      </c>
      <c r="L6" s="7">
        <v>79479548</v>
      </c>
      <c r="M6" s="7">
        <v>3944821</v>
      </c>
      <c r="N6" s="7">
        <f t="shared" si="0"/>
        <v>59010</v>
      </c>
      <c r="O6" s="7">
        <f t="shared" si="1"/>
        <v>3091726140</v>
      </c>
      <c r="P6" s="7">
        <f t="shared" si="2"/>
        <v>2783408648</v>
      </c>
      <c r="Q6" s="7">
        <f t="shared" si="3"/>
        <v>142611935</v>
      </c>
      <c r="R6" s="7">
        <f t="shared" si="4"/>
        <v>158084830</v>
      </c>
      <c r="S6" s="7">
        <f t="shared" si="5"/>
        <v>7620727</v>
      </c>
      <c r="T6" s="6">
        <v>12</v>
      </c>
      <c r="U6" s="7">
        <v>2748870</v>
      </c>
      <c r="V6" s="7">
        <v>2473992</v>
      </c>
      <c r="W6" s="7">
        <v>126205</v>
      </c>
      <c r="X6" s="7">
        <v>148673</v>
      </c>
      <c r="Y6" s="7">
        <v>0</v>
      </c>
      <c r="Z6" s="7">
        <v>5498</v>
      </c>
      <c r="AA6" s="7">
        <v>67507750</v>
      </c>
      <c r="AB6" s="7">
        <v>60758061</v>
      </c>
      <c r="AC6" s="7">
        <v>122017</v>
      </c>
      <c r="AD6" s="7">
        <v>6622805</v>
      </c>
      <c r="AE6" s="7">
        <v>4867</v>
      </c>
      <c r="AF6" s="7">
        <f t="shared" si="6"/>
        <v>5510</v>
      </c>
      <c r="AG6" s="7">
        <f t="shared" si="7"/>
        <v>70256620</v>
      </c>
      <c r="AH6" s="7">
        <f t="shared" si="8"/>
        <v>63232053</v>
      </c>
      <c r="AI6" s="7">
        <f t="shared" si="9"/>
        <v>248222</v>
      </c>
      <c r="AJ6" s="7">
        <f t="shared" si="10"/>
        <v>6771478</v>
      </c>
      <c r="AK6" s="7">
        <f t="shared" si="11"/>
        <v>4867</v>
      </c>
      <c r="AL6" s="6">
        <f t="shared" si="12"/>
        <v>64520</v>
      </c>
      <c r="AM6" s="7">
        <f t="shared" si="13"/>
        <v>3161982760</v>
      </c>
      <c r="AN6" s="7">
        <f t="shared" si="14"/>
        <v>2846640701</v>
      </c>
      <c r="AO6" s="7">
        <f t="shared" si="15"/>
        <v>142860157</v>
      </c>
      <c r="AP6" s="7">
        <f t="shared" si="16"/>
        <v>164856308</v>
      </c>
      <c r="AQ6" s="7">
        <f t="shared" si="17"/>
        <v>7625594</v>
      </c>
      <c r="AR6" s="7">
        <v>41126</v>
      </c>
      <c r="AS6" s="7">
        <v>523396460</v>
      </c>
      <c r="AT6" s="7">
        <v>471059244</v>
      </c>
      <c r="AU6" s="7">
        <v>3233779</v>
      </c>
      <c r="AV6" s="7">
        <v>46679154</v>
      </c>
      <c r="AW6" s="7">
        <v>2424283</v>
      </c>
      <c r="AX6" s="7">
        <f t="shared" si="18"/>
        <v>105646</v>
      </c>
      <c r="AY6" s="7">
        <f t="shared" si="19"/>
        <v>3685379220</v>
      </c>
      <c r="AZ6" s="7">
        <f t="shared" si="20"/>
        <v>3317699945</v>
      </c>
      <c r="BA6" s="7">
        <f t="shared" si="21"/>
        <v>146093936</v>
      </c>
      <c r="BB6" s="7">
        <f t="shared" si="22"/>
        <v>211535462</v>
      </c>
      <c r="BC6" s="7">
        <f t="shared" si="23"/>
        <v>10049877</v>
      </c>
      <c r="BD6" s="6">
        <v>3389</v>
      </c>
      <c r="BE6" s="7">
        <v>103736427</v>
      </c>
      <c r="BF6" s="7">
        <v>65196247</v>
      </c>
      <c r="BG6" s="7">
        <v>0</v>
      </c>
      <c r="BH6" s="7">
        <v>38522200</v>
      </c>
      <c r="BI6" s="7">
        <v>17980</v>
      </c>
      <c r="BJ6" s="7">
        <v>12</v>
      </c>
      <c r="BK6" s="7">
        <v>47946</v>
      </c>
      <c r="BL6" s="7">
        <v>34006</v>
      </c>
      <c r="BM6" s="7">
        <v>0</v>
      </c>
      <c r="BN6" s="7">
        <v>13940</v>
      </c>
      <c r="BO6" s="7">
        <v>0</v>
      </c>
      <c r="BP6" s="7">
        <f t="shared" si="24"/>
        <v>3401</v>
      </c>
      <c r="BQ6" s="7">
        <f t="shared" si="25"/>
        <v>103784373</v>
      </c>
      <c r="BR6" s="7">
        <f t="shared" si="26"/>
        <v>65230253</v>
      </c>
      <c r="BS6" s="7">
        <f t="shared" si="27"/>
        <v>0</v>
      </c>
      <c r="BT6" s="7">
        <f t="shared" si="28"/>
        <v>38536140</v>
      </c>
      <c r="BU6" s="7">
        <f t="shared" si="29"/>
        <v>17980</v>
      </c>
      <c r="BV6" s="6">
        <v>423</v>
      </c>
      <c r="BW6" s="7">
        <v>32841590</v>
      </c>
      <c r="BX6" s="7">
        <v>29557431</v>
      </c>
      <c r="BY6" s="7">
        <v>708261</v>
      </c>
      <c r="BZ6" s="7">
        <v>1443096</v>
      </c>
      <c r="CA6" s="7">
        <v>1132802</v>
      </c>
      <c r="CB6" s="7">
        <f t="shared" si="30"/>
        <v>106069</v>
      </c>
      <c r="CC6" s="7">
        <f t="shared" si="31"/>
        <v>3822005183</v>
      </c>
      <c r="CD6" s="7">
        <f t="shared" si="32"/>
        <v>3412487629</v>
      </c>
      <c r="CE6" s="7">
        <f t="shared" si="33"/>
        <v>146802197</v>
      </c>
      <c r="CF6" s="7">
        <f t="shared" si="34"/>
        <v>251514698</v>
      </c>
      <c r="CG6" s="7">
        <f t="shared" si="35"/>
        <v>11200659</v>
      </c>
      <c r="CH6" s="100">
        <v>295</v>
      </c>
      <c r="CI6" s="101">
        <v>1742359</v>
      </c>
      <c r="CJ6" s="101">
        <v>1568045</v>
      </c>
      <c r="CK6" s="101">
        <v>0</v>
      </c>
      <c r="CL6" s="101">
        <v>174314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52"/>
        <v>295</v>
      </c>
      <c r="DA6" s="101">
        <f t="shared" si="36"/>
        <v>1742359</v>
      </c>
      <c r="DB6" s="101">
        <f t="shared" si="37"/>
        <v>1568045</v>
      </c>
      <c r="DC6" s="101">
        <f t="shared" si="38"/>
        <v>0</v>
      </c>
      <c r="DD6" s="101">
        <f t="shared" si="39"/>
        <v>174314</v>
      </c>
      <c r="DE6" s="101">
        <f t="shared" si="40"/>
        <v>0</v>
      </c>
      <c r="DF6" s="101">
        <f t="shared" si="41"/>
        <v>106364</v>
      </c>
      <c r="DG6" s="101">
        <f t="shared" si="42"/>
        <v>3823747542</v>
      </c>
      <c r="DH6" s="101">
        <f t="shared" si="43"/>
        <v>3414055674</v>
      </c>
      <c r="DI6" s="101">
        <f t="shared" si="44"/>
        <v>146802197</v>
      </c>
      <c r="DJ6" s="101">
        <f t="shared" si="45"/>
        <v>251689012</v>
      </c>
      <c r="DK6" s="101">
        <f t="shared" si="46"/>
        <v>11200659</v>
      </c>
      <c r="DL6" s="101">
        <v>2625</v>
      </c>
      <c r="DM6" s="101">
        <v>1597</v>
      </c>
      <c r="DN6" s="101">
        <v>4222</v>
      </c>
      <c r="DO6" s="101">
        <v>639</v>
      </c>
      <c r="DP6" s="101">
        <v>43</v>
      </c>
      <c r="DR6" s="16">
        <f>INDEX(現金給付!F:F,MATCH($A6,現金給付!$C:$C,0),1)</f>
        <v>295</v>
      </c>
      <c r="DS6" s="16">
        <f>INDEX(現金給付!G:G,MATCH($A6,現金給付!$C:$C,0),1)</f>
        <v>1568045</v>
      </c>
      <c r="DT6" s="16">
        <f>INDEX(現金給付!N:N,MATCH($A6,現金給付!$C:$C,0),1)</f>
        <v>171</v>
      </c>
      <c r="DU6" s="16">
        <f>INDEX(現金給付!O:O,MATCH($A6,現金給付!$C:$C,0),1)</f>
        <v>1315161</v>
      </c>
      <c r="DV6" s="16">
        <f>INDEX(現金給付!V:V,MATCH($A6,現金給付!$C:$C,0),1)</f>
        <v>538</v>
      </c>
      <c r="DW6" s="16">
        <f>INDEX(現金給付!W:W,MATCH($A6,現金給付!$C:$C,0),1)</f>
        <v>10761568</v>
      </c>
      <c r="DX6" s="16">
        <f>INDEX(現金給付!AL:AL,MATCH($A6,現金給付!$C:$C,0),1)</f>
        <v>115</v>
      </c>
      <c r="DY6" s="16">
        <f>INDEX(現金給付!AM:AM,MATCH($A6,現金給付!$C:$C,0),1)</f>
        <v>3894298</v>
      </c>
      <c r="DZ6" s="16">
        <f>INDEX(現金給付!AT:AT,MATCH($A6,現金給付!$C:$C,0),1)</f>
        <v>11</v>
      </c>
      <c r="EA6" s="16">
        <f>INDEX(現金給付!AU:AU,MATCH($A6,現金給付!$C:$C,0),1)</f>
        <v>206370</v>
      </c>
      <c r="EB6" s="16">
        <f>INDEX(現金給付!BB:BB,MATCH($A6,現金給付!$C:$C,0),1)</f>
        <v>0</v>
      </c>
      <c r="EC6" s="16">
        <f>INDEX(現金給付!BC:BC,MATCH($A6,現金給付!$C:$C,0),1)</f>
        <v>0</v>
      </c>
      <c r="ED6" s="16">
        <f>INDEX(現金給付!BR:BR,MATCH($A6,現金給付!$C:$C,0),1)</f>
        <v>0</v>
      </c>
      <c r="EE6" s="16">
        <f>INDEX(現金給付!BS:BS,MATCH($A6,現金給付!$C:$C,0),1)</f>
        <v>0</v>
      </c>
      <c r="EF6" s="16">
        <f>INDEX(現金給付!BX:BX,MATCH($A6,現金給付!$C:$C,0),1)</f>
        <v>1</v>
      </c>
      <c r="EG6" s="16">
        <f>INDEX(現金給付!BY:BY,MATCH($A6,現金給付!$C:$C,0),1)</f>
        <v>34470</v>
      </c>
      <c r="EH6" s="16">
        <f t="shared" si="47"/>
        <v>1131</v>
      </c>
      <c r="EI6" s="16">
        <f t="shared" si="48"/>
        <v>17779912</v>
      </c>
      <c r="EK6" s="7">
        <f t="shared" si="53"/>
        <v>107200</v>
      </c>
      <c r="EL6" s="7">
        <f t="shared" si="54"/>
        <v>3839785095</v>
      </c>
      <c r="EN6" s="69">
        <f>ROUND(EL6/INDEX(被保険者数!O:O,MATCH(A6,被保険者数!A:A,0),1),0)</f>
        <v>770422</v>
      </c>
      <c r="EO6" s="1">
        <f t="shared" si="55"/>
        <v>28</v>
      </c>
      <c r="EP6" s="69">
        <f t="shared" si="49"/>
        <v>2033294240</v>
      </c>
      <c r="EQ6" s="69">
        <f t="shared" si="50"/>
        <v>1128688520</v>
      </c>
      <c r="ER6" s="69">
        <f t="shared" si="51"/>
        <v>677802335</v>
      </c>
      <c r="ES6" s="69">
        <f>ROUND(EP6/INDEX(被保険者数!O:O,MATCH(A6,被保険者数!A:A,0),1),0)</f>
        <v>407964</v>
      </c>
      <c r="ET6" s="69">
        <f t="shared" si="56"/>
        <v>33</v>
      </c>
      <c r="EU6" s="69">
        <f>ROUND(EQ6/INDEX(被保険者数!O:O,MATCH(A6,被保険者数!A:A,0),1),0)</f>
        <v>226462</v>
      </c>
      <c r="EV6" s="1">
        <f t="shared" si="57"/>
        <v>7</v>
      </c>
    </row>
    <row r="7" spans="1:152" s="1" customFormat="1" ht="15.95" customHeight="1" x14ac:dyDescent="0.15">
      <c r="A7" s="2" t="s">
        <v>29</v>
      </c>
      <c r="B7" s="6">
        <v>6837</v>
      </c>
      <c r="C7" s="7">
        <v>4588839390</v>
      </c>
      <c r="D7" s="7">
        <v>4129962871</v>
      </c>
      <c r="E7" s="7">
        <v>276287906</v>
      </c>
      <c r="F7" s="7">
        <v>171091238</v>
      </c>
      <c r="G7" s="7">
        <v>11497375</v>
      </c>
      <c r="H7" s="7">
        <v>114889</v>
      </c>
      <c r="I7" s="7">
        <v>2113732960</v>
      </c>
      <c r="J7" s="7">
        <v>1902361333</v>
      </c>
      <c r="K7" s="7">
        <v>36320245</v>
      </c>
      <c r="L7" s="7">
        <v>159504903</v>
      </c>
      <c r="M7" s="7">
        <v>15546479</v>
      </c>
      <c r="N7" s="7">
        <f t="shared" si="0"/>
        <v>121726</v>
      </c>
      <c r="O7" s="7">
        <f t="shared" si="1"/>
        <v>6702572350</v>
      </c>
      <c r="P7" s="7">
        <f t="shared" si="2"/>
        <v>6032324204</v>
      </c>
      <c r="Q7" s="7">
        <f t="shared" si="3"/>
        <v>312608151</v>
      </c>
      <c r="R7" s="7">
        <f t="shared" si="4"/>
        <v>330596141</v>
      </c>
      <c r="S7" s="7">
        <f t="shared" si="5"/>
        <v>27043854</v>
      </c>
      <c r="T7" s="6">
        <v>20</v>
      </c>
      <c r="U7" s="7">
        <v>8313860</v>
      </c>
      <c r="V7" s="7">
        <v>7482463</v>
      </c>
      <c r="W7" s="7">
        <v>388105</v>
      </c>
      <c r="X7" s="7">
        <v>443292</v>
      </c>
      <c r="Y7" s="7">
        <v>0</v>
      </c>
      <c r="Z7" s="7">
        <v>15751</v>
      </c>
      <c r="AA7" s="7">
        <v>225128300</v>
      </c>
      <c r="AB7" s="7">
        <v>202615470</v>
      </c>
      <c r="AC7" s="7">
        <v>107304</v>
      </c>
      <c r="AD7" s="7">
        <v>22329457</v>
      </c>
      <c r="AE7" s="7">
        <v>76069</v>
      </c>
      <c r="AF7" s="7">
        <f t="shared" si="6"/>
        <v>15771</v>
      </c>
      <c r="AG7" s="7">
        <f t="shared" si="7"/>
        <v>233442160</v>
      </c>
      <c r="AH7" s="7">
        <f t="shared" si="8"/>
        <v>210097933</v>
      </c>
      <c r="AI7" s="7">
        <f t="shared" si="9"/>
        <v>495409</v>
      </c>
      <c r="AJ7" s="7">
        <f t="shared" si="10"/>
        <v>22772749</v>
      </c>
      <c r="AK7" s="7">
        <f t="shared" si="11"/>
        <v>76069</v>
      </c>
      <c r="AL7" s="6">
        <f t="shared" si="12"/>
        <v>137497</v>
      </c>
      <c r="AM7" s="7">
        <f t="shared" si="13"/>
        <v>6936014510</v>
      </c>
      <c r="AN7" s="7">
        <f t="shared" si="14"/>
        <v>6242422137</v>
      </c>
      <c r="AO7" s="7">
        <f t="shared" si="15"/>
        <v>313103560</v>
      </c>
      <c r="AP7" s="7">
        <f t="shared" si="16"/>
        <v>353368890</v>
      </c>
      <c r="AQ7" s="7">
        <f t="shared" si="17"/>
        <v>27119923</v>
      </c>
      <c r="AR7" s="7">
        <v>86910</v>
      </c>
      <c r="AS7" s="7">
        <v>1123287110</v>
      </c>
      <c r="AT7" s="7">
        <v>1010958339</v>
      </c>
      <c r="AU7" s="7">
        <v>11170533</v>
      </c>
      <c r="AV7" s="7">
        <v>93535702</v>
      </c>
      <c r="AW7" s="7">
        <v>7622536</v>
      </c>
      <c r="AX7" s="7">
        <f t="shared" si="18"/>
        <v>224407</v>
      </c>
      <c r="AY7" s="7">
        <f t="shared" si="19"/>
        <v>8059301620</v>
      </c>
      <c r="AZ7" s="7">
        <f t="shared" si="20"/>
        <v>7253380476</v>
      </c>
      <c r="BA7" s="7">
        <f t="shared" si="21"/>
        <v>324274093</v>
      </c>
      <c r="BB7" s="7">
        <f t="shared" si="22"/>
        <v>446904592</v>
      </c>
      <c r="BC7" s="7">
        <f t="shared" si="23"/>
        <v>34742459</v>
      </c>
      <c r="BD7" s="6">
        <v>6649</v>
      </c>
      <c r="BE7" s="7">
        <v>215938860</v>
      </c>
      <c r="BF7" s="7">
        <v>125835410</v>
      </c>
      <c r="BG7" s="7">
        <v>0</v>
      </c>
      <c r="BH7" s="7">
        <v>90029820</v>
      </c>
      <c r="BI7" s="7">
        <v>73630</v>
      </c>
      <c r="BJ7" s="7">
        <v>20</v>
      </c>
      <c r="BK7" s="7">
        <v>202741</v>
      </c>
      <c r="BL7" s="7">
        <v>104161</v>
      </c>
      <c r="BM7" s="7">
        <v>0</v>
      </c>
      <c r="BN7" s="7">
        <v>98580</v>
      </c>
      <c r="BO7" s="7">
        <v>0</v>
      </c>
      <c r="BP7" s="7">
        <f t="shared" si="24"/>
        <v>6669</v>
      </c>
      <c r="BQ7" s="7">
        <f t="shared" si="25"/>
        <v>216141601</v>
      </c>
      <c r="BR7" s="7">
        <f t="shared" si="26"/>
        <v>125939571</v>
      </c>
      <c r="BS7" s="7">
        <f t="shared" si="27"/>
        <v>0</v>
      </c>
      <c r="BT7" s="7">
        <f t="shared" si="28"/>
        <v>90128400</v>
      </c>
      <c r="BU7" s="7">
        <f t="shared" si="29"/>
        <v>73630</v>
      </c>
      <c r="BV7" s="6">
        <v>1452</v>
      </c>
      <c r="BW7" s="7">
        <v>209363700</v>
      </c>
      <c r="BX7" s="7">
        <v>188427333</v>
      </c>
      <c r="BY7" s="7">
        <v>7460299</v>
      </c>
      <c r="BZ7" s="7">
        <v>8403090</v>
      </c>
      <c r="CA7" s="7">
        <v>5072978</v>
      </c>
      <c r="CB7" s="7">
        <f t="shared" si="30"/>
        <v>225859</v>
      </c>
      <c r="CC7" s="7">
        <f t="shared" si="31"/>
        <v>8484806921</v>
      </c>
      <c r="CD7" s="7">
        <f t="shared" si="32"/>
        <v>7567747380</v>
      </c>
      <c r="CE7" s="7">
        <f t="shared" si="33"/>
        <v>331734392</v>
      </c>
      <c r="CF7" s="7">
        <f t="shared" si="34"/>
        <v>545436082</v>
      </c>
      <c r="CG7" s="7">
        <f t="shared" si="35"/>
        <v>39889067</v>
      </c>
      <c r="CH7" s="100">
        <v>734</v>
      </c>
      <c r="CI7" s="101">
        <v>4783776</v>
      </c>
      <c r="CJ7" s="101">
        <v>4305223</v>
      </c>
      <c r="CK7" s="101">
        <v>0</v>
      </c>
      <c r="CL7" s="101">
        <v>478553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52"/>
        <v>734</v>
      </c>
      <c r="DA7" s="101">
        <f t="shared" si="36"/>
        <v>4783776</v>
      </c>
      <c r="DB7" s="101">
        <f t="shared" si="37"/>
        <v>4305223</v>
      </c>
      <c r="DC7" s="101">
        <f t="shared" si="38"/>
        <v>0</v>
      </c>
      <c r="DD7" s="101">
        <f t="shared" si="39"/>
        <v>478553</v>
      </c>
      <c r="DE7" s="101">
        <f t="shared" si="40"/>
        <v>0</v>
      </c>
      <c r="DF7" s="101">
        <f t="shared" si="41"/>
        <v>226593</v>
      </c>
      <c r="DG7" s="101">
        <f t="shared" si="42"/>
        <v>8489590697</v>
      </c>
      <c r="DH7" s="101">
        <f t="shared" si="43"/>
        <v>7572052603</v>
      </c>
      <c r="DI7" s="101">
        <f t="shared" si="44"/>
        <v>331734392</v>
      </c>
      <c r="DJ7" s="101">
        <f t="shared" si="45"/>
        <v>545914635</v>
      </c>
      <c r="DK7" s="101">
        <f t="shared" si="46"/>
        <v>39889067</v>
      </c>
      <c r="DL7" s="101">
        <v>4968</v>
      </c>
      <c r="DM7" s="101">
        <v>3565</v>
      </c>
      <c r="DN7" s="101">
        <v>8533</v>
      </c>
      <c r="DO7" s="101">
        <v>1059</v>
      </c>
      <c r="DP7" s="101">
        <v>204</v>
      </c>
      <c r="DR7" s="16">
        <f>INDEX(現金給付!F:F,MATCH($A7,現金給付!$C:$C,0),1)</f>
        <v>731</v>
      </c>
      <c r="DS7" s="16">
        <f>INDEX(現金給付!G:G,MATCH($A7,現金給付!$C:$C,0),1)</f>
        <v>4289158</v>
      </c>
      <c r="DT7" s="16">
        <f>INDEX(現金給付!N:N,MATCH($A7,現金給付!$C:$C,0),1)</f>
        <v>503</v>
      </c>
      <c r="DU7" s="16">
        <f>INDEX(現金給付!O:O,MATCH($A7,現金給付!$C:$C,0),1)</f>
        <v>9716298</v>
      </c>
      <c r="DV7" s="16">
        <f>INDEX(現金給付!V:V,MATCH($A7,現金給付!$C:$C,0),1)</f>
        <v>579</v>
      </c>
      <c r="DW7" s="16">
        <f>INDEX(現金給付!W:W,MATCH($A7,現金給付!$C:$C,0),1)</f>
        <v>14957232</v>
      </c>
      <c r="DX7" s="16">
        <f>INDEX(現金給付!AL:AL,MATCH($A7,現金給付!$C:$C,0),1)</f>
        <v>230</v>
      </c>
      <c r="DY7" s="16">
        <f>INDEX(現金給付!AM:AM,MATCH($A7,現金給付!$C:$C,0),1)</f>
        <v>8750935</v>
      </c>
      <c r="DZ7" s="16">
        <f>INDEX(現金給付!AT:AT,MATCH($A7,現金給付!$C:$C,0),1)</f>
        <v>2</v>
      </c>
      <c r="EA7" s="16">
        <f>INDEX(現金給付!AU:AU,MATCH($A7,現金給付!$C:$C,0),1)</f>
        <v>14742</v>
      </c>
      <c r="EB7" s="16">
        <f>INDEX(現金給付!BB:BB,MATCH($A7,現金給付!$C:$C,0),1)</f>
        <v>1</v>
      </c>
      <c r="EC7" s="16">
        <f>INDEX(現金給付!BC:BC,MATCH($A7,現金給付!$C:$C,0),1)</f>
        <v>52236</v>
      </c>
      <c r="ED7" s="16">
        <f>INDEX(現金給付!BR:BR,MATCH($A7,現金給付!$C:$C,0),1)</f>
        <v>0</v>
      </c>
      <c r="EE7" s="16">
        <f>INDEX(現金給付!BS:BS,MATCH($A7,現金給付!$C:$C,0),1)</f>
        <v>0</v>
      </c>
      <c r="EF7" s="16">
        <f>INDEX(現金給付!BX:BX,MATCH($A7,現金給付!$C:$C,0),1)</f>
        <v>0</v>
      </c>
      <c r="EG7" s="16">
        <f>INDEX(現金給付!BY:BY,MATCH($A7,現金給付!$C:$C,0),1)</f>
        <v>0</v>
      </c>
      <c r="EH7" s="16">
        <f t="shared" si="47"/>
        <v>2046</v>
      </c>
      <c r="EI7" s="16">
        <f t="shared" si="48"/>
        <v>37780601</v>
      </c>
      <c r="EK7" s="7">
        <f t="shared" si="53"/>
        <v>227905</v>
      </c>
      <c r="EL7" s="7">
        <f t="shared" si="54"/>
        <v>8522587522</v>
      </c>
      <c r="EN7" s="69">
        <f>ROUND(EL7/INDEX(被保険者数!O:O,MATCH(A7,被保険者数!A:A,0),1),0)</f>
        <v>755214</v>
      </c>
      <c r="EO7" s="1">
        <f t="shared" si="55"/>
        <v>31</v>
      </c>
      <c r="EP7" s="69">
        <f t="shared" si="49"/>
        <v>4597153250</v>
      </c>
      <c r="EQ7" s="69">
        <f t="shared" si="50"/>
        <v>2338861260</v>
      </c>
      <c r="ER7" s="69">
        <f t="shared" si="51"/>
        <v>1586573012</v>
      </c>
      <c r="ES7" s="69">
        <f>ROUND(EP7/INDEX(被保険者数!O:O,MATCH(A7,被保険者数!A:A,0),1),0)</f>
        <v>407368</v>
      </c>
      <c r="ET7" s="69">
        <f t="shared" si="56"/>
        <v>34</v>
      </c>
      <c r="EU7" s="69">
        <f>ROUND(EQ7/INDEX(被保険者数!O:O,MATCH(A7,被保険者数!A:A,0),1),0)</f>
        <v>207254</v>
      </c>
      <c r="EV7" s="1">
        <f t="shared" si="57"/>
        <v>17</v>
      </c>
    </row>
    <row r="8" spans="1:152" s="1" customFormat="1" ht="15.95" customHeight="1" x14ac:dyDescent="0.15">
      <c r="A8" s="2" t="s">
        <v>30</v>
      </c>
      <c r="B8" s="6">
        <v>5437</v>
      </c>
      <c r="C8" s="7">
        <v>3354714700</v>
      </c>
      <c r="D8" s="7">
        <v>3019258106</v>
      </c>
      <c r="E8" s="7">
        <v>204393466</v>
      </c>
      <c r="F8" s="7">
        <v>123268673</v>
      </c>
      <c r="G8" s="7">
        <v>7794455</v>
      </c>
      <c r="H8" s="7">
        <v>72780</v>
      </c>
      <c r="I8" s="7">
        <v>1415146800</v>
      </c>
      <c r="J8" s="7">
        <v>1273632104</v>
      </c>
      <c r="K8" s="7">
        <v>37222461</v>
      </c>
      <c r="L8" s="7">
        <v>89181925</v>
      </c>
      <c r="M8" s="7">
        <v>15110310</v>
      </c>
      <c r="N8" s="7">
        <f t="shared" si="0"/>
        <v>78217</v>
      </c>
      <c r="O8" s="7">
        <f t="shared" si="1"/>
        <v>4769861500</v>
      </c>
      <c r="P8" s="7">
        <f t="shared" si="2"/>
        <v>4292890210</v>
      </c>
      <c r="Q8" s="7">
        <f t="shared" si="3"/>
        <v>241615927</v>
      </c>
      <c r="R8" s="7">
        <f t="shared" si="4"/>
        <v>212450598</v>
      </c>
      <c r="S8" s="7">
        <f t="shared" si="5"/>
        <v>22904765</v>
      </c>
      <c r="T8" s="6">
        <v>29</v>
      </c>
      <c r="U8" s="7">
        <v>4750000</v>
      </c>
      <c r="V8" s="7">
        <v>4274997</v>
      </c>
      <c r="W8" s="7">
        <v>8305</v>
      </c>
      <c r="X8" s="7">
        <v>466698</v>
      </c>
      <c r="Y8" s="7">
        <v>0</v>
      </c>
      <c r="Z8" s="7">
        <v>10713</v>
      </c>
      <c r="AA8" s="7">
        <v>141395770</v>
      </c>
      <c r="AB8" s="7">
        <v>127256193</v>
      </c>
      <c r="AC8" s="7">
        <v>62350</v>
      </c>
      <c r="AD8" s="7">
        <v>14074251</v>
      </c>
      <c r="AE8" s="7">
        <v>2976</v>
      </c>
      <c r="AF8" s="7">
        <f t="shared" si="6"/>
        <v>10742</v>
      </c>
      <c r="AG8" s="7">
        <f t="shared" si="7"/>
        <v>146145770</v>
      </c>
      <c r="AH8" s="7">
        <f t="shared" si="8"/>
        <v>131531190</v>
      </c>
      <c r="AI8" s="7">
        <f t="shared" si="9"/>
        <v>70655</v>
      </c>
      <c r="AJ8" s="7">
        <f t="shared" si="10"/>
        <v>14540949</v>
      </c>
      <c r="AK8" s="7">
        <f t="shared" si="11"/>
        <v>2976</v>
      </c>
      <c r="AL8" s="6">
        <f t="shared" si="12"/>
        <v>88959</v>
      </c>
      <c r="AM8" s="7">
        <f t="shared" si="13"/>
        <v>4916007270</v>
      </c>
      <c r="AN8" s="7">
        <f t="shared" si="14"/>
        <v>4424421400</v>
      </c>
      <c r="AO8" s="7">
        <f t="shared" si="15"/>
        <v>241686582</v>
      </c>
      <c r="AP8" s="7">
        <f t="shared" si="16"/>
        <v>226991547</v>
      </c>
      <c r="AQ8" s="7">
        <f t="shared" si="17"/>
        <v>22907741</v>
      </c>
      <c r="AR8" s="7">
        <v>56360</v>
      </c>
      <c r="AS8" s="7">
        <v>804455130</v>
      </c>
      <c r="AT8" s="7">
        <v>724009633</v>
      </c>
      <c r="AU8" s="7">
        <v>9446886</v>
      </c>
      <c r="AV8" s="7">
        <v>64939315</v>
      </c>
      <c r="AW8" s="7">
        <v>6059296</v>
      </c>
      <c r="AX8" s="7">
        <f t="shared" si="18"/>
        <v>145319</v>
      </c>
      <c r="AY8" s="7">
        <f t="shared" si="19"/>
        <v>5720462400</v>
      </c>
      <c r="AZ8" s="7">
        <f t="shared" si="20"/>
        <v>5148431033</v>
      </c>
      <c r="BA8" s="7">
        <f t="shared" si="21"/>
        <v>251133468</v>
      </c>
      <c r="BB8" s="7">
        <f t="shared" si="22"/>
        <v>291930862</v>
      </c>
      <c r="BC8" s="7">
        <f t="shared" si="23"/>
        <v>28967037</v>
      </c>
      <c r="BD8" s="6">
        <v>5287</v>
      </c>
      <c r="BE8" s="7">
        <v>196484561</v>
      </c>
      <c r="BF8" s="7">
        <v>119922421</v>
      </c>
      <c r="BG8" s="7">
        <v>0</v>
      </c>
      <c r="BH8" s="7">
        <v>76461770</v>
      </c>
      <c r="BI8" s="7">
        <v>100370</v>
      </c>
      <c r="BJ8" s="7">
        <v>29</v>
      </c>
      <c r="BK8" s="7">
        <v>112200</v>
      </c>
      <c r="BL8" s="7">
        <v>53760</v>
      </c>
      <c r="BM8" s="7">
        <v>0</v>
      </c>
      <c r="BN8" s="7">
        <v>58440</v>
      </c>
      <c r="BO8" s="7">
        <v>0</v>
      </c>
      <c r="BP8" s="7">
        <f t="shared" si="24"/>
        <v>5316</v>
      </c>
      <c r="BQ8" s="7">
        <f t="shared" si="25"/>
        <v>196596761</v>
      </c>
      <c r="BR8" s="7">
        <f t="shared" si="26"/>
        <v>119976181</v>
      </c>
      <c r="BS8" s="7">
        <f t="shared" si="27"/>
        <v>0</v>
      </c>
      <c r="BT8" s="7">
        <f t="shared" si="28"/>
        <v>76520210</v>
      </c>
      <c r="BU8" s="7">
        <f t="shared" si="29"/>
        <v>100370</v>
      </c>
      <c r="BV8" s="6">
        <v>426</v>
      </c>
      <c r="BW8" s="7">
        <v>52431700</v>
      </c>
      <c r="BX8" s="7">
        <v>47188530</v>
      </c>
      <c r="BY8" s="7">
        <v>2102616</v>
      </c>
      <c r="BZ8" s="7">
        <v>2130375</v>
      </c>
      <c r="CA8" s="7">
        <v>1010179</v>
      </c>
      <c r="CB8" s="7">
        <f t="shared" si="30"/>
        <v>145745</v>
      </c>
      <c r="CC8" s="7">
        <f t="shared" si="31"/>
        <v>5969490861</v>
      </c>
      <c r="CD8" s="7">
        <f t="shared" si="32"/>
        <v>5315595744</v>
      </c>
      <c r="CE8" s="7">
        <f t="shared" si="33"/>
        <v>253236084</v>
      </c>
      <c r="CF8" s="7">
        <f t="shared" si="34"/>
        <v>370581447</v>
      </c>
      <c r="CG8" s="7">
        <f t="shared" si="35"/>
        <v>30077586</v>
      </c>
      <c r="CH8" s="100">
        <v>372</v>
      </c>
      <c r="CI8" s="101">
        <v>2020399</v>
      </c>
      <c r="CJ8" s="101">
        <v>1818253</v>
      </c>
      <c r="CK8" s="101">
        <v>0</v>
      </c>
      <c r="CL8" s="101">
        <v>202146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52"/>
        <v>372</v>
      </c>
      <c r="DA8" s="101">
        <f t="shared" si="36"/>
        <v>2020399</v>
      </c>
      <c r="DB8" s="101">
        <f t="shared" si="37"/>
        <v>1818253</v>
      </c>
      <c r="DC8" s="101">
        <f t="shared" si="38"/>
        <v>0</v>
      </c>
      <c r="DD8" s="101">
        <f t="shared" si="39"/>
        <v>202146</v>
      </c>
      <c r="DE8" s="101">
        <f t="shared" si="40"/>
        <v>0</v>
      </c>
      <c r="DF8" s="101">
        <f t="shared" si="41"/>
        <v>146117</v>
      </c>
      <c r="DG8" s="101">
        <f t="shared" si="42"/>
        <v>5971511260</v>
      </c>
      <c r="DH8" s="101">
        <f t="shared" si="43"/>
        <v>5317413997</v>
      </c>
      <c r="DI8" s="101">
        <f t="shared" si="44"/>
        <v>253236084</v>
      </c>
      <c r="DJ8" s="101">
        <f t="shared" si="45"/>
        <v>370783593</v>
      </c>
      <c r="DK8" s="101">
        <f t="shared" si="46"/>
        <v>30077586</v>
      </c>
      <c r="DL8" s="101">
        <v>4264</v>
      </c>
      <c r="DM8" s="101">
        <v>2462</v>
      </c>
      <c r="DN8" s="101">
        <v>6726</v>
      </c>
      <c r="DO8" s="101">
        <v>1033</v>
      </c>
      <c r="DP8" s="101">
        <v>158</v>
      </c>
      <c r="DR8" s="16">
        <f>INDEX(現金給付!F:F,MATCH($A8,現金給付!$C:$C,0),1)</f>
        <v>348</v>
      </c>
      <c r="DS8" s="16">
        <f>INDEX(現金給付!G:G,MATCH($A8,現金給付!$C:$C,0),1)</f>
        <v>1553738</v>
      </c>
      <c r="DT8" s="16">
        <f>INDEX(現金給付!N:N,MATCH($A8,現金給付!$C:$C,0),1)</f>
        <v>168</v>
      </c>
      <c r="DU8" s="16">
        <f>INDEX(現金給付!O:O,MATCH($A8,現金給付!$C:$C,0),1)</f>
        <v>2075464</v>
      </c>
      <c r="DV8" s="16">
        <f>INDEX(現金給付!V:V,MATCH($A8,現金給付!$C:$C,0),1)</f>
        <v>144</v>
      </c>
      <c r="DW8" s="16">
        <f>INDEX(現金給付!W:W,MATCH($A8,現金給付!$C:$C,0),1)</f>
        <v>2508876</v>
      </c>
      <c r="DX8" s="16">
        <f>INDEX(現金給付!AL:AL,MATCH($A8,現金給付!$C:$C,0),1)</f>
        <v>151</v>
      </c>
      <c r="DY8" s="16">
        <f>INDEX(現金給付!AM:AM,MATCH($A8,現金給付!$C:$C,0),1)</f>
        <v>4842700</v>
      </c>
      <c r="DZ8" s="16">
        <f>INDEX(現金給付!AT:AT,MATCH($A8,現金給付!$C:$C,0),1)</f>
        <v>0</v>
      </c>
      <c r="EA8" s="16">
        <f>INDEX(現金給付!AU:AU,MATCH($A8,現金給付!$C:$C,0),1)</f>
        <v>0</v>
      </c>
      <c r="EB8" s="16">
        <f>INDEX(現金給付!BB:BB,MATCH($A8,現金給付!$C:$C,0),1)</f>
        <v>0</v>
      </c>
      <c r="EC8" s="16">
        <f>INDEX(現金給付!BC:BC,MATCH($A8,現金給付!$C:$C,0),1)</f>
        <v>0</v>
      </c>
      <c r="ED8" s="16">
        <f>INDEX(現金給付!BR:BR,MATCH($A8,現金給付!$C:$C,0),1)</f>
        <v>0</v>
      </c>
      <c r="EE8" s="16">
        <f>INDEX(現金給付!BS:BS,MATCH($A8,現金給付!$C:$C,0),1)</f>
        <v>0</v>
      </c>
      <c r="EF8" s="16">
        <f>INDEX(現金給付!BX:BX,MATCH($A8,現金給付!$C:$C,0),1)</f>
        <v>0</v>
      </c>
      <c r="EG8" s="16">
        <f>INDEX(現金給付!BY:BY,MATCH($A8,現金給付!$C:$C,0),1)</f>
        <v>0</v>
      </c>
      <c r="EH8" s="16">
        <f t="shared" si="47"/>
        <v>811</v>
      </c>
      <c r="EI8" s="16">
        <f t="shared" si="48"/>
        <v>10980778</v>
      </c>
      <c r="EK8" s="7">
        <f t="shared" si="53"/>
        <v>146556</v>
      </c>
      <c r="EL8" s="7">
        <f t="shared" si="54"/>
        <v>5980471639</v>
      </c>
      <c r="EN8" s="69">
        <f>ROUND(EL8/INDEX(被保険者数!O:O,MATCH(A8,被保険者数!A:A,0),1),0)</f>
        <v>875875</v>
      </c>
      <c r="EO8" s="1">
        <f t="shared" si="55"/>
        <v>14</v>
      </c>
      <c r="EP8" s="69">
        <f t="shared" si="49"/>
        <v>3359464700</v>
      </c>
      <c r="EQ8" s="69">
        <f t="shared" si="50"/>
        <v>1556542570</v>
      </c>
      <c r="ER8" s="69">
        <f t="shared" si="51"/>
        <v>1064464369</v>
      </c>
      <c r="ES8" s="69">
        <f>ROUND(EP8/INDEX(被保険者数!O:O,MATCH(A8,被保険者数!A:A,0),1),0)</f>
        <v>492013</v>
      </c>
      <c r="ET8" s="69">
        <f t="shared" si="56"/>
        <v>20</v>
      </c>
      <c r="EU8" s="69">
        <f>ROUND(EQ8/INDEX(被保険者数!O:O,MATCH(A8,被保険者数!A:A,0),1),0)</f>
        <v>227965</v>
      </c>
      <c r="EV8" s="1">
        <f t="shared" si="57"/>
        <v>5</v>
      </c>
    </row>
    <row r="9" spans="1:152" s="1" customFormat="1" ht="15.95" customHeight="1" x14ac:dyDescent="0.15">
      <c r="A9" s="2" t="s">
        <v>31</v>
      </c>
      <c r="B9" s="6">
        <v>6283</v>
      </c>
      <c r="C9" s="7">
        <v>3897747750</v>
      </c>
      <c r="D9" s="7">
        <v>3507972333</v>
      </c>
      <c r="E9" s="7">
        <v>228128675</v>
      </c>
      <c r="F9" s="7">
        <v>148723442</v>
      </c>
      <c r="G9" s="7">
        <v>12923300</v>
      </c>
      <c r="H9" s="7">
        <v>66769</v>
      </c>
      <c r="I9" s="7">
        <v>1296953230</v>
      </c>
      <c r="J9" s="7">
        <v>1167259264</v>
      </c>
      <c r="K9" s="7">
        <v>30103706</v>
      </c>
      <c r="L9" s="7">
        <v>87722812</v>
      </c>
      <c r="M9" s="7">
        <v>11867448</v>
      </c>
      <c r="N9" s="7">
        <f t="shared" si="0"/>
        <v>73052</v>
      </c>
      <c r="O9" s="7">
        <f t="shared" si="1"/>
        <v>5194700980</v>
      </c>
      <c r="P9" s="7">
        <f t="shared" si="2"/>
        <v>4675231597</v>
      </c>
      <c r="Q9" s="7">
        <f t="shared" si="3"/>
        <v>258232381</v>
      </c>
      <c r="R9" s="7">
        <f t="shared" si="4"/>
        <v>236446254</v>
      </c>
      <c r="S9" s="7">
        <f t="shared" si="5"/>
        <v>24790748</v>
      </c>
      <c r="T9" s="6">
        <v>17</v>
      </c>
      <c r="U9" s="7">
        <v>7317640</v>
      </c>
      <c r="V9" s="7">
        <v>6585869</v>
      </c>
      <c r="W9" s="7">
        <v>307603</v>
      </c>
      <c r="X9" s="7">
        <v>424168</v>
      </c>
      <c r="Y9" s="7">
        <v>0</v>
      </c>
      <c r="Z9" s="7">
        <v>7872</v>
      </c>
      <c r="AA9" s="7">
        <v>113112700</v>
      </c>
      <c r="AB9" s="7">
        <v>101801430</v>
      </c>
      <c r="AC9" s="7">
        <v>50444</v>
      </c>
      <c r="AD9" s="7">
        <v>11259312</v>
      </c>
      <c r="AE9" s="7">
        <v>1514</v>
      </c>
      <c r="AF9" s="7">
        <f t="shared" si="6"/>
        <v>7889</v>
      </c>
      <c r="AG9" s="7">
        <f t="shared" si="7"/>
        <v>120430340</v>
      </c>
      <c r="AH9" s="7">
        <f t="shared" si="8"/>
        <v>108387299</v>
      </c>
      <c r="AI9" s="7">
        <f t="shared" si="9"/>
        <v>358047</v>
      </c>
      <c r="AJ9" s="7">
        <f t="shared" si="10"/>
        <v>11683480</v>
      </c>
      <c r="AK9" s="7">
        <f t="shared" si="11"/>
        <v>1514</v>
      </c>
      <c r="AL9" s="6">
        <f t="shared" si="12"/>
        <v>80941</v>
      </c>
      <c r="AM9" s="7">
        <f t="shared" si="13"/>
        <v>5315131320</v>
      </c>
      <c r="AN9" s="7">
        <f t="shared" si="14"/>
        <v>4783618896</v>
      </c>
      <c r="AO9" s="7">
        <f t="shared" si="15"/>
        <v>258590428</v>
      </c>
      <c r="AP9" s="7">
        <f t="shared" si="16"/>
        <v>248129734</v>
      </c>
      <c r="AQ9" s="7">
        <f t="shared" si="17"/>
        <v>24792262</v>
      </c>
      <c r="AR9" s="7">
        <v>49898</v>
      </c>
      <c r="AS9" s="7">
        <v>685522570</v>
      </c>
      <c r="AT9" s="7">
        <v>616970326</v>
      </c>
      <c r="AU9" s="7">
        <v>7957785</v>
      </c>
      <c r="AV9" s="7">
        <v>56119282</v>
      </c>
      <c r="AW9" s="7">
        <v>4475177</v>
      </c>
      <c r="AX9" s="7">
        <f t="shared" si="18"/>
        <v>130839</v>
      </c>
      <c r="AY9" s="7">
        <f t="shared" si="19"/>
        <v>6000653890</v>
      </c>
      <c r="AZ9" s="7">
        <f t="shared" si="20"/>
        <v>5400589222</v>
      </c>
      <c r="BA9" s="7">
        <f t="shared" si="21"/>
        <v>266548213</v>
      </c>
      <c r="BB9" s="7">
        <f t="shared" si="22"/>
        <v>304249016</v>
      </c>
      <c r="BC9" s="7">
        <f t="shared" si="23"/>
        <v>29267439</v>
      </c>
      <c r="BD9" s="6">
        <v>6105</v>
      </c>
      <c r="BE9" s="7">
        <v>241808993</v>
      </c>
      <c r="BF9" s="7">
        <v>154587943</v>
      </c>
      <c r="BG9" s="7">
        <v>0</v>
      </c>
      <c r="BH9" s="7">
        <v>87218110</v>
      </c>
      <c r="BI9" s="7">
        <v>2940</v>
      </c>
      <c r="BJ9" s="7">
        <v>17</v>
      </c>
      <c r="BK9" s="7">
        <v>209822</v>
      </c>
      <c r="BL9" s="7">
        <v>103082</v>
      </c>
      <c r="BM9" s="7">
        <v>0</v>
      </c>
      <c r="BN9" s="7">
        <v>106740</v>
      </c>
      <c r="BO9" s="7">
        <v>0</v>
      </c>
      <c r="BP9" s="7">
        <f t="shared" si="24"/>
        <v>6122</v>
      </c>
      <c r="BQ9" s="7">
        <f t="shared" si="25"/>
        <v>242018815</v>
      </c>
      <c r="BR9" s="7">
        <f t="shared" si="26"/>
        <v>154691025</v>
      </c>
      <c r="BS9" s="7">
        <f t="shared" si="27"/>
        <v>0</v>
      </c>
      <c r="BT9" s="7">
        <f t="shared" si="28"/>
        <v>87324850</v>
      </c>
      <c r="BU9" s="7">
        <f t="shared" si="29"/>
        <v>2940</v>
      </c>
      <c r="BV9" s="6">
        <v>778</v>
      </c>
      <c r="BW9" s="7">
        <v>95290560</v>
      </c>
      <c r="BX9" s="7">
        <v>85761504</v>
      </c>
      <c r="BY9" s="7">
        <v>2814774</v>
      </c>
      <c r="BZ9" s="7">
        <v>4486330</v>
      </c>
      <c r="CA9" s="7">
        <v>2227952</v>
      </c>
      <c r="CB9" s="7">
        <f t="shared" si="30"/>
        <v>131617</v>
      </c>
      <c r="CC9" s="7">
        <f t="shared" si="31"/>
        <v>6337963265</v>
      </c>
      <c r="CD9" s="7">
        <f t="shared" si="32"/>
        <v>5641041751</v>
      </c>
      <c r="CE9" s="7">
        <f t="shared" si="33"/>
        <v>269362987</v>
      </c>
      <c r="CF9" s="7">
        <f t="shared" si="34"/>
        <v>396060196</v>
      </c>
      <c r="CG9" s="7">
        <f t="shared" si="35"/>
        <v>31498331</v>
      </c>
      <c r="CH9" s="100">
        <v>720</v>
      </c>
      <c r="CI9" s="101">
        <v>4410400</v>
      </c>
      <c r="CJ9" s="101">
        <v>3969176</v>
      </c>
      <c r="CK9" s="101">
        <v>0</v>
      </c>
      <c r="CL9" s="101">
        <v>441224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52"/>
        <v>720</v>
      </c>
      <c r="DA9" s="101">
        <f t="shared" si="36"/>
        <v>4410400</v>
      </c>
      <c r="DB9" s="101">
        <f t="shared" si="37"/>
        <v>3969176</v>
      </c>
      <c r="DC9" s="101">
        <f t="shared" si="38"/>
        <v>0</v>
      </c>
      <c r="DD9" s="101">
        <f t="shared" si="39"/>
        <v>441224</v>
      </c>
      <c r="DE9" s="101">
        <f t="shared" si="40"/>
        <v>0</v>
      </c>
      <c r="DF9" s="101">
        <f t="shared" si="41"/>
        <v>132337</v>
      </c>
      <c r="DG9" s="101">
        <f t="shared" si="42"/>
        <v>6342373665</v>
      </c>
      <c r="DH9" s="101">
        <f t="shared" si="43"/>
        <v>5645010927</v>
      </c>
      <c r="DI9" s="101">
        <f t="shared" si="44"/>
        <v>269362987</v>
      </c>
      <c r="DJ9" s="101">
        <f t="shared" si="45"/>
        <v>396501420</v>
      </c>
      <c r="DK9" s="101">
        <f t="shared" si="46"/>
        <v>31498331</v>
      </c>
      <c r="DL9" s="101">
        <v>4820</v>
      </c>
      <c r="DM9" s="101">
        <v>2415</v>
      </c>
      <c r="DN9" s="101">
        <v>7235</v>
      </c>
      <c r="DO9" s="101">
        <v>857</v>
      </c>
      <c r="DP9" s="101">
        <v>235</v>
      </c>
      <c r="DR9" s="16">
        <f>INDEX(現金給付!F:F,MATCH($A9,現金給付!$C:$C,0),1)</f>
        <v>720</v>
      </c>
      <c r="DS9" s="16">
        <f>INDEX(現金給付!G:G,MATCH($A9,現金給付!$C:$C,0),1)</f>
        <v>3969176</v>
      </c>
      <c r="DT9" s="16">
        <f>INDEX(現金給付!N:N,MATCH($A9,現金給付!$C:$C,0),1)</f>
        <v>97</v>
      </c>
      <c r="DU9" s="16">
        <f>INDEX(現金給付!O:O,MATCH($A9,現金給付!$C:$C,0),1)</f>
        <v>2552391</v>
      </c>
      <c r="DV9" s="16">
        <f>INDEX(現金給付!V:V,MATCH($A9,現金給付!$C:$C,0),1)</f>
        <v>251</v>
      </c>
      <c r="DW9" s="16">
        <f>INDEX(現金給付!W:W,MATCH($A9,現金給付!$C:$C,0),1)</f>
        <v>7329935</v>
      </c>
      <c r="DX9" s="16">
        <f>INDEX(現金給付!AL:AL,MATCH($A9,現金給付!$C:$C,0),1)</f>
        <v>113</v>
      </c>
      <c r="DY9" s="16">
        <f>INDEX(現金給付!AM:AM,MATCH($A9,現金給付!$C:$C,0),1)</f>
        <v>3691165</v>
      </c>
      <c r="DZ9" s="16">
        <f>INDEX(現金給付!AT:AT,MATCH($A9,現金給付!$C:$C,0),1)</f>
        <v>2</v>
      </c>
      <c r="EA9" s="16">
        <f>INDEX(現金給付!AU:AU,MATCH($A9,現金給付!$C:$C,0),1)</f>
        <v>33183</v>
      </c>
      <c r="EB9" s="16">
        <f>INDEX(現金給付!BB:BB,MATCH($A9,現金給付!$C:$C,0),1)</f>
        <v>0</v>
      </c>
      <c r="EC9" s="16">
        <f>INDEX(現金給付!BC:BC,MATCH($A9,現金給付!$C:$C,0),1)</f>
        <v>0</v>
      </c>
      <c r="ED9" s="16">
        <f>INDEX(現金給付!BR:BR,MATCH($A9,現金給付!$C:$C,0),1)</f>
        <v>0</v>
      </c>
      <c r="EE9" s="16">
        <f>INDEX(現金給付!BS:BS,MATCH($A9,現金給付!$C:$C,0),1)</f>
        <v>0</v>
      </c>
      <c r="EF9" s="16">
        <f>INDEX(現金給付!BX:BX,MATCH($A9,現金給付!$C:$C,0),1)</f>
        <v>0</v>
      </c>
      <c r="EG9" s="16">
        <f>INDEX(現金給付!BY:BY,MATCH($A9,現金給付!$C:$C,0),1)</f>
        <v>0</v>
      </c>
      <c r="EH9" s="16">
        <f t="shared" si="47"/>
        <v>1183</v>
      </c>
      <c r="EI9" s="16">
        <f t="shared" si="48"/>
        <v>17575850</v>
      </c>
      <c r="EK9" s="7">
        <f t="shared" si="53"/>
        <v>132800</v>
      </c>
      <c r="EL9" s="7">
        <f t="shared" si="54"/>
        <v>6355539115</v>
      </c>
      <c r="EN9" s="69">
        <f>ROUND(EL9/INDEX(被保険者数!O:O,MATCH(A9,被保険者数!A:A,0),1),0)</f>
        <v>1026246</v>
      </c>
      <c r="EO9" s="1">
        <f t="shared" si="55"/>
        <v>4</v>
      </c>
      <c r="EP9" s="69">
        <f t="shared" si="49"/>
        <v>3905065390</v>
      </c>
      <c r="EQ9" s="69">
        <f t="shared" si="50"/>
        <v>1410065930</v>
      </c>
      <c r="ER9" s="69">
        <f t="shared" si="51"/>
        <v>1040407795</v>
      </c>
      <c r="ES9" s="69">
        <f>ROUND(EP9/INDEX(被保険者数!O:O,MATCH(A9,被保険者数!A:A,0),1),0)</f>
        <v>630561</v>
      </c>
      <c r="ET9" s="69">
        <f t="shared" si="56"/>
        <v>5</v>
      </c>
      <c r="EU9" s="69">
        <f>ROUND(EQ9/INDEX(被保険者数!O:O,MATCH(A9,被保険者数!A:A,0),1),0)</f>
        <v>227687</v>
      </c>
      <c r="EV9" s="1">
        <f t="shared" si="57"/>
        <v>6</v>
      </c>
    </row>
    <row r="10" spans="1:152" s="1" customFormat="1" ht="15.95" customHeight="1" x14ac:dyDescent="0.15">
      <c r="A10" s="2" t="s">
        <v>32</v>
      </c>
      <c r="B10" s="6">
        <v>10189</v>
      </c>
      <c r="C10" s="7">
        <v>6335459020</v>
      </c>
      <c r="D10" s="7">
        <v>5701911786</v>
      </c>
      <c r="E10" s="7">
        <v>374108570</v>
      </c>
      <c r="F10" s="7">
        <v>245611860</v>
      </c>
      <c r="G10" s="7">
        <v>13826804</v>
      </c>
      <c r="H10" s="7">
        <v>125060</v>
      </c>
      <c r="I10" s="7">
        <v>2503788540</v>
      </c>
      <c r="J10" s="7">
        <v>2253367425</v>
      </c>
      <c r="K10" s="7">
        <v>69455706</v>
      </c>
      <c r="L10" s="7">
        <v>159148897</v>
      </c>
      <c r="M10" s="7">
        <v>21816512</v>
      </c>
      <c r="N10" s="7">
        <f t="shared" si="0"/>
        <v>135249</v>
      </c>
      <c r="O10" s="7">
        <f t="shared" si="1"/>
        <v>8839247560</v>
      </c>
      <c r="P10" s="7">
        <f t="shared" si="2"/>
        <v>7955279211</v>
      </c>
      <c r="Q10" s="7">
        <f t="shared" si="3"/>
        <v>443564276</v>
      </c>
      <c r="R10" s="7">
        <f t="shared" si="4"/>
        <v>404760757</v>
      </c>
      <c r="S10" s="7">
        <f t="shared" si="5"/>
        <v>35643316</v>
      </c>
      <c r="T10" s="6">
        <v>14</v>
      </c>
      <c r="U10" s="7">
        <v>6675290</v>
      </c>
      <c r="V10" s="7">
        <v>6007746</v>
      </c>
      <c r="W10" s="7">
        <v>277443</v>
      </c>
      <c r="X10" s="7">
        <v>390101</v>
      </c>
      <c r="Y10" s="7">
        <v>0</v>
      </c>
      <c r="Z10" s="7">
        <v>18734</v>
      </c>
      <c r="AA10" s="7">
        <v>261517500</v>
      </c>
      <c r="AB10" s="7">
        <v>235365750</v>
      </c>
      <c r="AC10" s="7">
        <v>157916</v>
      </c>
      <c r="AD10" s="7">
        <v>25961760</v>
      </c>
      <c r="AE10" s="7">
        <v>32074</v>
      </c>
      <c r="AF10" s="7">
        <f t="shared" si="6"/>
        <v>18748</v>
      </c>
      <c r="AG10" s="7">
        <f t="shared" si="7"/>
        <v>268192790</v>
      </c>
      <c r="AH10" s="7">
        <f t="shared" si="8"/>
        <v>241373496</v>
      </c>
      <c r="AI10" s="7">
        <f t="shared" si="9"/>
        <v>435359</v>
      </c>
      <c r="AJ10" s="7">
        <f t="shared" si="10"/>
        <v>26351861</v>
      </c>
      <c r="AK10" s="7">
        <f t="shared" si="11"/>
        <v>32074</v>
      </c>
      <c r="AL10" s="6">
        <f t="shared" si="12"/>
        <v>153997</v>
      </c>
      <c r="AM10" s="7">
        <f t="shared" si="13"/>
        <v>9107440350</v>
      </c>
      <c r="AN10" s="7">
        <f t="shared" si="14"/>
        <v>8196652707</v>
      </c>
      <c r="AO10" s="7">
        <f t="shared" si="15"/>
        <v>443999635</v>
      </c>
      <c r="AP10" s="7">
        <f t="shared" si="16"/>
        <v>431112618</v>
      </c>
      <c r="AQ10" s="7">
        <f t="shared" si="17"/>
        <v>35675390</v>
      </c>
      <c r="AR10" s="7">
        <v>97623</v>
      </c>
      <c r="AS10" s="7">
        <v>1279560910</v>
      </c>
      <c r="AT10" s="7">
        <v>1151605285</v>
      </c>
      <c r="AU10" s="7">
        <v>12019424</v>
      </c>
      <c r="AV10" s="7">
        <v>107138265</v>
      </c>
      <c r="AW10" s="7">
        <v>8797936</v>
      </c>
      <c r="AX10" s="7">
        <f t="shared" si="18"/>
        <v>251620</v>
      </c>
      <c r="AY10" s="7">
        <f t="shared" si="19"/>
        <v>10387001260</v>
      </c>
      <c r="AZ10" s="7">
        <f t="shared" si="20"/>
        <v>9348257992</v>
      </c>
      <c r="BA10" s="7">
        <f t="shared" si="21"/>
        <v>456019059</v>
      </c>
      <c r="BB10" s="7">
        <f t="shared" si="22"/>
        <v>538250883</v>
      </c>
      <c r="BC10" s="7">
        <f t="shared" si="23"/>
        <v>44473326</v>
      </c>
      <c r="BD10" s="6">
        <v>9868</v>
      </c>
      <c r="BE10" s="7">
        <v>351239820</v>
      </c>
      <c r="BF10" s="7">
        <v>208857430</v>
      </c>
      <c r="BG10" s="7">
        <v>0</v>
      </c>
      <c r="BH10" s="7">
        <v>141945920</v>
      </c>
      <c r="BI10" s="7">
        <v>436470</v>
      </c>
      <c r="BJ10" s="7">
        <v>14</v>
      </c>
      <c r="BK10" s="7">
        <v>165646</v>
      </c>
      <c r="BL10" s="7">
        <v>94716</v>
      </c>
      <c r="BM10" s="7">
        <v>0</v>
      </c>
      <c r="BN10" s="7">
        <v>70930</v>
      </c>
      <c r="BO10" s="7">
        <v>0</v>
      </c>
      <c r="BP10" s="7">
        <f t="shared" si="24"/>
        <v>9882</v>
      </c>
      <c r="BQ10" s="7">
        <f t="shared" si="25"/>
        <v>351405466</v>
      </c>
      <c r="BR10" s="7">
        <f t="shared" si="26"/>
        <v>208952146</v>
      </c>
      <c r="BS10" s="7">
        <f t="shared" si="27"/>
        <v>0</v>
      </c>
      <c r="BT10" s="7">
        <f t="shared" si="28"/>
        <v>142016850</v>
      </c>
      <c r="BU10" s="7">
        <f t="shared" si="29"/>
        <v>436470</v>
      </c>
      <c r="BV10" s="6">
        <v>941</v>
      </c>
      <c r="BW10" s="7">
        <v>108372300</v>
      </c>
      <c r="BX10" s="7">
        <v>97535070</v>
      </c>
      <c r="BY10" s="7">
        <v>3084635</v>
      </c>
      <c r="BZ10" s="7">
        <v>5298744</v>
      </c>
      <c r="CA10" s="7">
        <v>2453851</v>
      </c>
      <c r="CB10" s="7">
        <f t="shared" si="30"/>
        <v>252561</v>
      </c>
      <c r="CC10" s="7">
        <f t="shared" si="31"/>
        <v>10846779026</v>
      </c>
      <c r="CD10" s="7">
        <f t="shared" si="32"/>
        <v>9654745208</v>
      </c>
      <c r="CE10" s="7">
        <f t="shared" si="33"/>
        <v>459103694</v>
      </c>
      <c r="CF10" s="7">
        <f t="shared" si="34"/>
        <v>685566477</v>
      </c>
      <c r="CG10" s="7">
        <f t="shared" si="35"/>
        <v>47363647</v>
      </c>
      <c r="CH10" s="100">
        <v>1530</v>
      </c>
      <c r="CI10" s="101">
        <v>8877648</v>
      </c>
      <c r="CJ10" s="101">
        <v>7989447</v>
      </c>
      <c r="CK10" s="101">
        <v>0</v>
      </c>
      <c r="CL10" s="101">
        <v>888201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52"/>
        <v>1530</v>
      </c>
      <c r="DA10" s="101">
        <f t="shared" si="36"/>
        <v>8877648</v>
      </c>
      <c r="DB10" s="101">
        <f t="shared" si="37"/>
        <v>7989447</v>
      </c>
      <c r="DC10" s="101">
        <f t="shared" si="38"/>
        <v>0</v>
      </c>
      <c r="DD10" s="101">
        <f t="shared" si="39"/>
        <v>888201</v>
      </c>
      <c r="DE10" s="101">
        <f t="shared" si="40"/>
        <v>0</v>
      </c>
      <c r="DF10" s="101">
        <f t="shared" si="41"/>
        <v>254091</v>
      </c>
      <c r="DG10" s="101">
        <f t="shared" si="42"/>
        <v>10855656674</v>
      </c>
      <c r="DH10" s="101">
        <f t="shared" si="43"/>
        <v>9662734655</v>
      </c>
      <c r="DI10" s="101">
        <f t="shared" si="44"/>
        <v>459103694</v>
      </c>
      <c r="DJ10" s="101">
        <f t="shared" si="45"/>
        <v>686454678</v>
      </c>
      <c r="DK10" s="101">
        <f t="shared" si="46"/>
        <v>47363647</v>
      </c>
      <c r="DL10" s="101">
        <v>7752</v>
      </c>
      <c r="DM10" s="101">
        <v>4511</v>
      </c>
      <c r="DN10" s="101">
        <v>12263</v>
      </c>
      <c r="DO10" s="101">
        <v>1894</v>
      </c>
      <c r="DP10" s="101">
        <v>317</v>
      </c>
      <c r="DR10" s="16">
        <f>INDEX(現金給付!F:F,MATCH($A10,現金給付!$C:$C,0),1)</f>
        <v>1530</v>
      </c>
      <c r="DS10" s="16">
        <f>INDEX(現金給付!G:G,MATCH($A10,現金給付!$C:$C,0),1)</f>
        <v>7989447</v>
      </c>
      <c r="DT10" s="16">
        <f>INDEX(現金給付!N:N,MATCH($A10,現金給付!$C:$C,0),1)</f>
        <v>360</v>
      </c>
      <c r="DU10" s="16">
        <f>INDEX(現金給付!O:O,MATCH($A10,現金給付!$C:$C,0),1)</f>
        <v>6046205</v>
      </c>
      <c r="DV10" s="16">
        <f>INDEX(現金給付!V:V,MATCH($A10,現金給付!$C:$C,0),1)</f>
        <v>928</v>
      </c>
      <c r="DW10" s="16">
        <f>INDEX(現金給付!W:W,MATCH($A10,現金給付!$C:$C,0),1)</f>
        <v>25463561</v>
      </c>
      <c r="DX10" s="16">
        <f>INDEX(現金給付!AL:AL,MATCH($A10,現金給付!$C:$C,0),1)</f>
        <v>333</v>
      </c>
      <c r="DY10" s="16">
        <f>INDEX(現金給付!AM:AM,MATCH($A10,現金給付!$C:$C,0),1)</f>
        <v>11530249</v>
      </c>
      <c r="DZ10" s="16">
        <f>INDEX(現金給付!AT:AT,MATCH($A10,現金給付!$C:$C,0),1)</f>
        <v>5</v>
      </c>
      <c r="EA10" s="16">
        <f>INDEX(現金給付!AU:AU,MATCH($A10,現金給付!$C:$C,0),1)</f>
        <v>33948</v>
      </c>
      <c r="EB10" s="16">
        <f>INDEX(現金給付!BB:BB,MATCH($A10,現金給付!$C:$C,0),1)</f>
        <v>2</v>
      </c>
      <c r="EC10" s="16">
        <f>INDEX(現金給付!BC:BC,MATCH($A10,現金給付!$C:$C,0),1)</f>
        <v>19062</v>
      </c>
      <c r="ED10" s="16">
        <f>INDEX(現金給付!BR:BR,MATCH($A10,現金給付!$C:$C,0),1)</f>
        <v>0</v>
      </c>
      <c r="EE10" s="16">
        <f>INDEX(現金給付!BS:BS,MATCH($A10,現金給付!$C:$C,0),1)</f>
        <v>0</v>
      </c>
      <c r="EF10" s="16">
        <f>INDEX(現金給付!BX:BX,MATCH($A10,現金給付!$C:$C,0),1)</f>
        <v>0</v>
      </c>
      <c r="EG10" s="16">
        <f>INDEX(現金給付!BY:BY,MATCH($A10,現金給付!$C:$C,0),1)</f>
        <v>0</v>
      </c>
      <c r="EH10" s="16">
        <f t="shared" si="47"/>
        <v>3158</v>
      </c>
      <c r="EI10" s="16">
        <f t="shared" si="48"/>
        <v>51082472</v>
      </c>
      <c r="EK10" s="7">
        <f t="shared" si="53"/>
        <v>255719</v>
      </c>
      <c r="EL10" s="7">
        <f t="shared" si="54"/>
        <v>10897861498</v>
      </c>
      <c r="EN10" s="69">
        <f>ROUND(EL10/INDEX(被保険者数!O:O,MATCH(A10,被保険者数!A:A,0),1),0)</f>
        <v>789643</v>
      </c>
      <c r="EO10" s="1">
        <f t="shared" si="55"/>
        <v>25</v>
      </c>
      <c r="EP10" s="69">
        <f t="shared" si="49"/>
        <v>6342134310</v>
      </c>
      <c r="EQ10" s="69">
        <f t="shared" si="50"/>
        <v>2765306040</v>
      </c>
      <c r="ER10" s="69">
        <f t="shared" si="51"/>
        <v>1790421148</v>
      </c>
      <c r="ES10" s="69">
        <f>ROUND(EP10/INDEX(被保険者数!O:O,MATCH(A10,被保険者数!A:A,0),1),0)</f>
        <v>459542</v>
      </c>
      <c r="ET10" s="69">
        <f t="shared" si="56"/>
        <v>25</v>
      </c>
      <c r="EU10" s="69">
        <f>ROUND(EQ10/INDEX(被保険者数!O:O,MATCH(A10,被保険者数!A:A,0),1),0)</f>
        <v>200370</v>
      </c>
      <c r="EV10" s="1">
        <f t="shared" si="57"/>
        <v>22</v>
      </c>
    </row>
    <row r="11" spans="1:152" s="1" customFormat="1" ht="15.95" customHeight="1" x14ac:dyDescent="0.15">
      <c r="A11" s="2" t="s">
        <v>33</v>
      </c>
      <c r="B11" s="6">
        <v>4233</v>
      </c>
      <c r="C11" s="7">
        <v>2833220090</v>
      </c>
      <c r="D11" s="7">
        <v>2549897810</v>
      </c>
      <c r="E11" s="7">
        <v>171491971</v>
      </c>
      <c r="F11" s="7">
        <v>109036836</v>
      </c>
      <c r="G11" s="7">
        <v>2793473</v>
      </c>
      <c r="H11" s="7">
        <v>65231</v>
      </c>
      <c r="I11" s="7">
        <v>1156014630</v>
      </c>
      <c r="J11" s="7">
        <v>1040562594</v>
      </c>
      <c r="K11" s="7">
        <v>22577649</v>
      </c>
      <c r="L11" s="7">
        <v>82983490</v>
      </c>
      <c r="M11" s="7">
        <v>9890897</v>
      </c>
      <c r="N11" s="7">
        <f t="shared" si="0"/>
        <v>69464</v>
      </c>
      <c r="O11" s="7">
        <f t="shared" si="1"/>
        <v>3989234720</v>
      </c>
      <c r="P11" s="7">
        <f t="shared" si="2"/>
        <v>3590460404</v>
      </c>
      <c r="Q11" s="7">
        <f t="shared" si="3"/>
        <v>194069620</v>
      </c>
      <c r="R11" s="7">
        <f t="shared" si="4"/>
        <v>192020326</v>
      </c>
      <c r="S11" s="7">
        <f t="shared" si="5"/>
        <v>12684370</v>
      </c>
      <c r="T11" s="6">
        <v>18</v>
      </c>
      <c r="U11" s="7">
        <v>8908800</v>
      </c>
      <c r="V11" s="7">
        <v>8017903</v>
      </c>
      <c r="W11" s="7">
        <v>358750</v>
      </c>
      <c r="X11" s="7">
        <v>532147</v>
      </c>
      <c r="Y11" s="7">
        <v>0</v>
      </c>
      <c r="Z11" s="7">
        <v>8293</v>
      </c>
      <c r="AA11" s="7">
        <v>116755270</v>
      </c>
      <c r="AB11" s="7">
        <v>105079743</v>
      </c>
      <c r="AC11" s="7">
        <v>30374</v>
      </c>
      <c r="AD11" s="7">
        <v>11640692</v>
      </c>
      <c r="AE11" s="7">
        <v>4461</v>
      </c>
      <c r="AF11" s="7">
        <f t="shared" si="6"/>
        <v>8311</v>
      </c>
      <c r="AG11" s="7">
        <f t="shared" si="7"/>
        <v>125664070</v>
      </c>
      <c r="AH11" s="7">
        <f t="shared" si="8"/>
        <v>113097646</v>
      </c>
      <c r="AI11" s="7">
        <f t="shared" si="9"/>
        <v>389124</v>
      </c>
      <c r="AJ11" s="7">
        <f t="shared" si="10"/>
        <v>12172839</v>
      </c>
      <c r="AK11" s="7">
        <f t="shared" si="11"/>
        <v>4461</v>
      </c>
      <c r="AL11" s="6">
        <f t="shared" si="12"/>
        <v>77775</v>
      </c>
      <c r="AM11" s="7">
        <f t="shared" si="13"/>
        <v>4114898790</v>
      </c>
      <c r="AN11" s="7">
        <f t="shared" si="14"/>
        <v>3703558050</v>
      </c>
      <c r="AO11" s="7">
        <f t="shared" si="15"/>
        <v>194458744</v>
      </c>
      <c r="AP11" s="7">
        <f t="shared" si="16"/>
        <v>204193165</v>
      </c>
      <c r="AQ11" s="7">
        <f t="shared" si="17"/>
        <v>12688831</v>
      </c>
      <c r="AR11" s="7">
        <v>49168</v>
      </c>
      <c r="AS11" s="7">
        <v>654661660</v>
      </c>
      <c r="AT11" s="7">
        <v>589202931</v>
      </c>
      <c r="AU11" s="7">
        <v>8268450</v>
      </c>
      <c r="AV11" s="7">
        <v>53702111</v>
      </c>
      <c r="AW11" s="7">
        <v>3488168</v>
      </c>
      <c r="AX11" s="7">
        <f t="shared" si="18"/>
        <v>126943</v>
      </c>
      <c r="AY11" s="7">
        <f t="shared" si="19"/>
        <v>4769560450</v>
      </c>
      <c r="AZ11" s="7">
        <f t="shared" si="20"/>
        <v>4292760981</v>
      </c>
      <c r="BA11" s="7">
        <f t="shared" si="21"/>
        <v>202727194</v>
      </c>
      <c r="BB11" s="7">
        <f t="shared" si="22"/>
        <v>257895276</v>
      </c>
      <c r="BC11" s="7">
        <f t="shared" si="23"/>
        <v>16176999</v>
      </c>
      <c r="BD11" s="6">
        <v>4116</v>
      </c>
      <c r="BE11" s="7">
        <v>135212627</v>
      </c>
      <c r="BF11" s="7">
        <v>81582827</v>
      </c>
      <c r="BG11" s="7">
        <v>0</v>
      </c>
      <c r="BH11" s="7">
        <v>53552870</v>
      </c>
      <c r="BI11" s="7">
        <v>76930</v>
      </c>
      <c r="BJ11" s="7">
        <v>18</v>
      </c>
      <c r="BK11" s="7">
        <v>254227</v>
      </c>
      <c r="BL11" s="7">
        <v>76427</v>
      </c>
      <c r="BM11" s="7">
        <v>0</v>
      </c>
      <c r="BN11" s="7">
        <v>177800</v>
      </c>
      <c r="BO11" s="7">
        <v>0</v>
      </c>
      <c r="BP11" s="7">
        <f t="shared" si="24"/>
        <v>4134</v>
      </c>
      <c r="BQ11" s="7">
        <f t="shared" si="25"/>
        <v>135466854</v>
      </c>
      <c r="BR11" s="7">
        <f t="shared" si="26"/>
        <v>81659254</v>
      </c>
      <c r="BS11" s="7">
        <f t="shared" si="27"/>
        <v>0</v>
      </c>
      <c r="BT11" s="7">
        <f t="shared" si="28"/>
        <v>53730670</v>
      </c>
      <c r="BU11" s="7">
        <f t="shared" si="29"/>
        <v>76930</v>
      </c>
      <c r="BV11" s="6">
        <v>667</v>
      </c>
      <c r="BW11" s="7">
        <v>83086560</v>
      </c>
      <c r="BX11" s="7">
        <v>74777904</v>
      </c>
      <c r="BY11" s="7">
        <v>2506709</v>
      </c>
      <c r="BZ11" s="7">
        <v>3842290</v>
      </c>
      <c r="CA11" s="7">
        <v>1959657</v>
      </c>
      <c r="CB11" s="7">
        <f t="shared" si="30"/>
        <v>127610</v>
      </c>
      <c r="CC11" s="7">
        <f t="shared" si="31"/>
        <v>4988113864</v>
      </c>
      <c r="CD11" s="7">
        <f t="shared" si="32"/>
        <v>4449198139</v>
      </c>
      <c r="CE11" s="7">
        <f t="shared" si="33"/>
        <v>205233903</v>
      </c>
      <c r="CF11" s="7">
        <f t="shared" si="34"/>
        <v>315468236</v>
      </c>
      <c r="CG11" s="7">
        <f t="shared" si="35"/>
        <v>18213586</v>
      </c>
      <c r="CH11" s="100">
        <v>721</v>
      </c>
      <c r="CI11" s="101">
        <v>4175088</v>
      </c>
      <c r="CJ11" s="101">
        <v>3757362</v>
      </c>
      <c r="CK11" s="101">
        <v>0</v>
      </c>
      <c r="CL11" s="101">
        <v>417726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52"/>
        <v>721</v>
      </c>
      <c r="DA11" s="101">
        <f t="shared" si="36"/>
        <v>4175088</v>
      </c>
      <c r="DB11" s="101">
        <f t="shared" si="37"/>
        <v>3757362</v>
      </c>
      <c r="DC11" s="101">
        <f t="shared" si="38"/>
        <v>0</v>
      </c>
      <c r="DD11" s="101">
        <f t="shared" si="39"/>
        <v>417726</v>
      </c>
      <c r="DE11" s="101">
        <f t="shared" si="40"/>
        <v>0</v>
      </c>
      <c r="DF11" s="101">
        <f t="shared" si="41"/>
        <v>128331</v>
      </c>
      <c r="DG11" s="101">
        <f t="shared" si="42"/>
        <v>4992288952</v>
      </c>
      <c r="DH11" s="101">
        <f t="shared" si="43"/>
        <v>4452955501</v>
      </c>
      <c r="DI11" s="101">
        <f t="shared" si="44"/>
        <v>205233903</v>
      </c>
      <c r="DJ11" s="101">
        <f t="shared" si="45"/>
        <v>315885962</v>
      </c>
      <c r="DK11" s="101">
        <f t="shared" si="46"/>
        <v>18213586</v>
      </c>
      <c r="DL11" s="101">
        <v>3145</v>
      </c>
      <c r="DM11" s="101">
        <v>2035</v>
      </c>
      <c r="DN11" s="101">
        <v>5180</v>
      </c>
      <c r="DO11" s="101">
        <v>767</v>
      </c>
      <c r="DP11" s="101">
        <v>149</v>
      </c>
      <c r="DR11" s="16">
        <f>INDEX(現金給付!F:F,MATCH($A11,現金給付!$C:$C,0),1)</f>
        <v>721</v>
      </c>
      <c r="DS11" s="16">
        <f>INDEX(現金給付!G:G,MATCH($A11,現金給付!$C:$C,0),1)</f>
        <v>3757362</v>
      </c>
      <c r="DT11" s="16">
        <f>INDEX(現金給付!N:N,MATCH($A11,現金給付!$C:$C,0),1)</f>
        <v>280</v>
      </c>
      <c r="DU11" s="16">
        <f>INDEX(現金給付!O:O,MATCH($A11,現金給付!$C:$C,0),1)</f>
        <v>5899667</v>
      </c>
      <c r="DV11" s="16">
        <f>INDEX(現金給付!V:V,MATCH($A11,現金給付!$C:$C,0),1)</f>
        <v>283</v>
      </c>
      <c r="DW11" s="16">
        <f>INDEX(現金給付!W:W,MATCH($A11,現金給付!$C:$C,0),1)</f>
        <v>7614902</v>
      </c>
      <c r="DX11" s="16">
        <f>INDEX(現金給付!AL:AL,MATCH($A11,現金給付!$C:$C,0),1)</f>
        <v>125</v>
      </c>
      <c r="DY11" s="16">
        <f>INDEX(現金給付!AM:AM,MATCH($A11,現金給付!$C:$C,0),1)</f>
        <v>3653341</v>
      </c>
      <c r="DZ11" s="16">
        <f>INDEX(現金給付!AT:AT,MATCH($A11,現金給付!$C:$C,0),1)</f>
        <v>1</v>
      </c>
      <c r="EA11" s="16">
        <f>INDEX(現金給付!AU:AU,MATCH($A11,現金給付!$C:$C,0),1)</f>
        <v>20592</v>
      </c>
      <c r="EB11" s="16">
        <f>INDEX(現金給付!BB:BB,MATCH($A11,現金給付!$C:$C,0),1)</f>
        <v>0</v>
      </c>
      <c r="EC11" s="16">
        <f>INDEX(現金給付!BC:BC,MATCH($A11,現金給付!$C:$C,0),1)</f>
        <v>0</v>
      </c>
      <c r="ED11" s="16">
        <f>INDEX(現金給付!BR:BR,MATCH($A11,現金給付!$C:$C,0),1)</f>
        <v>0</v>
      </c>
      <c r="EE11" s="16">
        <f>INDEX(現金給付!BS:BS,MATCH($A11,現金給付!$C:$C,0),1)</f>
        <v>0</v>
      </c>
      <c r="EF11" s="16">
        <f>INDEX(現金給付!BX:BX,MATCH($A11,現金給付!$C:$C,0),1)</f>
        <v>0</v>
      </c>
      <c r="EG11" s="16">
        <f>INDEX(現金給付!BY:BY,MATCH($A11,現金給付!$C:$C,0),1)</f>
        <v>0</v>
      </c>
      <c r="EH11" s="16">
        <f t="shared" si="47"/>
        <v>1410</v>
      </c>
      <c r="EI11" s="16">
        <f t="shared" si="48"/>
        <v>20945864</v>
      </c>
      <c r="EK11" s="7">
        <f t="shared" si="53"/>
        <v>129020</v>
      </c>
      <c r="EL11" s="7">
        <f t="shared" si="54"/>
        <v>5009059728</v>
      </c>
      <c r="EN11" s="69">
        <f>ROUND(EL11/INDEX(被保険者数!O:O,MATCH(A11,被保険者数!A:A,0),1),0)</f>
        <v>809741</v>
      </c>
      <c r="EO11" s="1">
        <f t="shared" si="55"/>
        <v>23</v>
      </c>
      <c r="EP11" s="69">
        <f t="shared" si="49"/>
        <v>2842128890</v>
      </c>
      <c r="EQ11" s="69">
        <f t="shared" si="50"/>
        <v>1272769900</v>
      </c>
      <c r="ER11" s="69">
        <f t="shared" si="51"/>
        <v>894160938</v>
      </c>
      <c r="ES11" s="69">
        <f>ROUND(EP11/INDEX(被保険者数!O:O,MATCH(A11,被保険者数!A:A,0),1),0)</f>
        <v>459445</v>
      </c>
      <c r="ET11" s="69">
        <f t="shared" si="56"/>
        <v>26</v>
      </c>
      <c r="EU11" s="69">
        <f>ROUND(EQ11/INDEX(被保険者数!O:O,MATCH(A11,被保険者数!A:A,0),1),0)</f>
        <v>205750</v>
      </c>
      <c r="EV11" s="1">
        <f t="shared" si="57"/>
        <v>19</v>
      </c>
    </row>
    <row r="12" spans="1:152" s="1" customFormat="1" ht="15.95" customHeight="1" x14ac:dyDescent="0.15">
      <c r="A12" s="2" t="s">
        <v>34</v>
      </c>
      <c r="B12" s="6">
        <v>10709</v>
      </c>
      <c r="C12" s="7">
        <v>6796627160</v>
      </c>
      <c r="D12" s="7">
        <v>6116983128</v>
      </c>
      <c r="E12" s="7">
        <v>404071556</v>
      </c>
      <c r="F12" s="7">
        <v>259037436</v>
      </c>
      <c r="G12" s="7">
        <v>16535040</v>
      </c>
      <c r="H12" s="7">
        <v>126004</v>
      </c>
      <c r="I12" s="7">
        <v>2502168450</v>
      </c>
      <c r="J12" s="7">
        <v>2251917898</v>
      </c>
      <c r="K12" s="7">
        <v>63115306</v>
      </c>
      <c r="L12" s="7">
        <v>163818654</v>
      </c>
      <c r="M12" s="7">
        <v>23316482</v>
      </c>
      <c r="N12" s="7">
        <f t="shared" si="0"/>
        <v>136713</v>
      </c>
      <c r="O12" s="7">
        <f t="shared" si="1"/>
        <v>9298795610</v>
      </c>
      <c r="P12" s="7">
        <f t="shared" si="2"/>
        <v>8368901026</v>
      </c>
      <c r="Q12" s="7">
        <f t="shared" si="3"/>
        <v>467186862</v>
      </c>
      <c r="R12" s="7">
        <f t="shared" si="4"/>
        <v>422856090</v>
      </c>
      <c r="S12" s="7">
        <f t="shared" si="5"/>
        <v>39851522</v>
      </c>
      <c r="T12" s="6">
        <v>5</v>
      </c>
      <c r="U12" s="7">
        <v>4627520</v>
      </c>
      <c r="V12" s="7">
        <v>4164766</v>
      </c>
      <c r="W12" s="7">
        <v>259173</v>
      </c>
      <c r="X12" s="7">
        <v>203581</v>
      </c>
      <c r="Y12" s="7">
        <v>0</v>
      </c>
      <c r="Z12" s="7">
        <v>17380</v>
      </c>
      <c r="AA12" s="7">
        <v>242854610</v>
      </c>
      <c r="AB12" s="7">
        <v>218569149</v>
      </c>
      <c r="AC12" s="7">
        <v>116959</v>
      </c>
      <c r="AD12" s="7">
        <v>24133370</v>
      </c>
      <c r="AE12" s="7">
        <v>35132</v>
      </c>
      <c r="AF12" s="7">
        <f t="shared" si="6"/>
        <v>17385</v>
      </c>
      <c r="AG12" s="7">
        <f t="shared" si="7"/>
        <v>247482130</v>
      </c>
      <c r="AH12" s="7">
        <f t="shared" si="8"/>
        <v>222733915</v>
      </c>
      <c r="AI12" s="7">
        <f t="shared" si="9"/>
        <v>376132</v>
      </c>
      <c r="AJ12" s="7">
        <f t="shared" si="10"/>
        <v>24336951</v>
      </c>
      <c r="AK12" s="7">
        <f t="shared" si="11"/>
        <v>35132</v>
      </c>
      <c r="AL12" s="6">
        <f t="shared" si="12"/>
        <v>154098</v>
      </c>
      <c r="AM12" s="7">
        <f t="shared" si="13"/>
        <v>9546277740</v>
      </c>
      <c r="AN12" s="7">
        <f t="shared" si="14"/>
        <v>8591634941</v>
      </c>
      <c r="AO12" s="7">
        <f t="shared" si="15"/>
        <v>467562994</v>
      </c>
      <c r="AP12" s="7">
        <f t="shared" si="16"/>
        <v>447193041</v>
      </c>
      <c r="AQ12" s="7">
        <f t="shared" si="17"/>
        <v>39886654</v>
      </c>
      <c r="AR12" s="7">
        <v>93147</v>
      </c>
      <c r="AS12" s="7">
        <v>1368230910</v>
      </c>
      <c r="AT12" s="7">
        <v>1231407754</v>
      </c>
      <c r="AU12" s="7">
        <v>18344410</v>
      </c>
      <c r="AV12" s="7">
        <v>112313198</v>
      </c>
      <c r="AW12" s="7">
        <v>6165548</v>
      </c>
      <c r="AX12" s="7">
        <f t="shared" si="18"/>
        <v>247245</v>
      </c>
      <c r="AY12" s="7">
        <f t="shared" si="19"/>
        <v>10914508650</v>
      </c>
      <c r="AZ12" s="7">
        <f t="shared" si="20"/>
        <v>9823042695</v>
      </c>
      <c r="BA12" s="7">
        <f t="shared" si="21"/>
        <v>485907404</v>
      </c>
      <c r="BB12" s="7">
        <f t="shared" si="22"/>
        <v>559506239</v>
      </c>
      <c r="BC12" s="7">
        <f t="shared" si="23"/>
        <v>46052202</v>
      </c>
      <c r="BD12" s="6">
        <v>10289</v>
      </c>
      <c r="BE12" s="7">
        <v>370572460</v>
      </c>
      <c r="BF12" s="7">
        <v>217322160</v>
      </c>
      <c r="BG12" s="7">
        <v>0</v>
      </c>
      <c r="BH12" s="7">
        <v>152943180</v>
      </c>
      <c r="BI12" s="7">
        <v>307120</v>
      </c>
      <c r="BJ12" s="7">
        <v>5</v>
      </c>
      <c r="BK12" s="7">
        <v>88690</v>
      </c>
      <c r="BL12" s="7">
        <v>20870</v>
      </c>
      <c r="BM12" s="7">
        <v>0</v>
      </c>
      <c r="BN12" s="7">
        <v>67820</v>
      </c>
      <c r="BO12" s="7">
        <v>0</v>
      </c>
      <c r="BP12" s="7">
        <f t="shared" si="24"/>
        <v>10294</v>
      </c>
      <c r="BQ12" s="7">
        <f t="shared" si="25"/>
        <v>370661150</v>
      </c>
      <c r="BR12" s="7">
        <f t="shared" si="26"/>
        <v>217343030</v>
      </c>
      <c r="BS12" s="7">
        <f t="shared" si="27"/>
        <v>0</v>
      </c>
      <c r="BT12" s="7">
        <f t="shared" si="28"/>
        <v>153011000</v>
      </c>
      <c r="BU12" s="7">
        <f t="shared" si="29"/>
        <v>307120</v>
      </c>
      <c r="BV12" s="6">
        <v>1041</v>
      </c>
      <c r="BW12" s="7">
        <v>118187440</v>
      </c>
      <c r="BX12" s="7">
        <v>106368696</v>
      </c>
      <c r="BY12" s="7">
        <v>2708515</v>
      </c>
      <c r="BZ12" s="7">
        <v>6101721</v>
      </c>
      <c r="CA12" s="7">
        <v>3008508</v>
      </c>
      <c r="CB12" s="7">
        <f t="shared" si="30"/>
        <v>248286</v>
      </c>
      <c r="CC12" s="7">
        <f t="shared" si="31"/>
        <v>11403357240</v>
      </c>
      <c r="CD12" s="7">
        <f t="shared" si="32"/>
        <v>10146754421</v>
      </c>
      <c r="CE12" s="7">
        <f t="shared" si="33"/>
        <v>488615919</v>
      </c>
      <c r="CF12" s="7">
        <f t="shared" si="34"/>
        <v>718618960</v>
      </c>
      <c r="CG12" s="7">
        <f t="shared" si="35"/>
        <v>49367830</v>
      </c>
      <c r="CH12" s="100">
        <v>1841</v>
      </c>
      <c r="CI12" s="101">
        <v>13686967</v>
      </c>
      <c r="CJ12" s="101">
        <v>12317710</v>
      </c>
      <c r="CK12" s="101">
        <v>0</v>
      </c>
      <c r="CL12" s="101">
        <v>1369257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52"/>
        <v>1841</v>
      </c>
      <c r="DA12" s="101">
        <f t="shared" si="36"/>
        <v>13686967</v>
      </c>
      <c r="DB12" s="101">
        <f t="shared" si="37"/>
        <v>12317710</v>
      </c>
      <c r="DC12" s="101">
        <f t="shared" si="38"/>
        <v>0</v>
      </c>
      <c r="DD12" s="101">
        <f t="shared" si="39"/>
        <v>1369257</v>
      </c>
      <c r="DE12" s="101">
        <f t="shared" si="40"/>
        <v>0</v>
      </c>
      <c r="DF12" s="101">
        <f t="shared" si="41"/>
        <v>250127</v>
      </c>
      <c r="DG12" s="101">
        <f t="shared" si="42"/>
        <v>11417044207</v>
      </c>
      <c r="DH12" s="101">
        <f t="shared" si="43"/>
        <v>10159072131</v>
      </c>
      <c r="DI12" s="101">
        <f t="shared" si="44"/>
        <v>488615919</v>
      </c>
      <c r="DJ12" s="101">
        <f t="shared" si="45"/>
        <v>719988217</v>
      </c>
      <c r="DK12" s="101">
        <f t="shared" si="46"/>
        <v>49367830</v>
      </c>
      <c r="DL12" s="101">
        <v>7974</v>
      </c>
      <c r="DM12" s="101">
        <v>4489</v>
      </c>
      <c r="DN12" s="101">
        <v>12463</v>
      </c>
      <c r="DO12" s="101">
        <v>1809</v>
      </c>
      <c r="DP12" s="101">
        <v>222</v>
      </c>
      <c r="DR12" s="16">
        <f>INDEX(現金給付!F:F,MATCH($A12,現金給付!$C:$C,0),1)</f>
        <v>1839</v>
      </c>
      <c r="DS12" s="16">
        <f>INDEX(現金給付!G:G,MATCH($A12,現金給付!$C:$C,0),1)</f>
        <v>12310339</v>
      </c>
      <c r="DT12" s="16">
        <f>INDEX(現金給付!N:N,MATCH($A12,現金給付!$C:$C,0),1)</f>
        <v>179</v>
      </c>
      <c r="DU12" s="16">
        <f>INDEX(現金給付!O:O,MATCH($A12,現金給付!$C:$C,0),1)</f>
        <v>4325849</v>
      </c>
      <c r="DV12" s="16">
        <f>INDEX(現金給付!V:V,MATCH($A12,現金給付!$C:$C,0),1)</f>
        <v>545</v>
      </c>
      <c r="DW12" s="16">
        <f>INDEX(現金給付!W:W,MATCH($A12,現金給付!$C:$C,0),1)</f>
        <v>16826778</v>
      </c>
      <c r="DX12" s="16">
        <f>INDEX(現金給付!AL:AL,MATCH($A12,現金給付!$C:$C,0),1)</f>
        <v>285</v>
      </c>
      <c r="DY12" s="16">
        <f>INDEX(現金給付!AM:AM,MATCH($A12,現金給付!$C:$C,0),1)</f>
        <v>10674271</v>
      </c>
      <c r="DZ12" s="16">
        <f>INDEX(現金給付!AT:AT,MATCH($A12,現金給付!$C:$C,0),1)</f>
        <v>11</v>
      </c>
      <c r="EA12" s="16">
        <f>INDEX(現金給付!AU:AU,MATCH($A12,現金給付!$C:$C,0),1)</f>
        <v>145054</v>
      </c>
      <c r="EB12" s="16">
        <f>INDEX(現金給付!BB:BB,MATCH($A12,現金給付!$C:$C,0),1)</f>
        <v>0</v>
      </c>
      <c r="EC12" s="16">
        <f>INDEX(現金給付!BC:BC,MATCH($A12,現金給付!$C:$C,0),1)</f>
        <v>0</v>
      </c>
      <c r="ED12" s="16">
        <f>INDEX(現金給付!BR:BR,MATCH($A12,現金給付!$C:$C,0),1)</f>
        <v>0</v>
      </c>
      <c r="EE12" s="16">
        <f>INDEX(現金給付!BS:BS,MATCH($A12,現金給付!$C:$C,0),1)</f>
        <v>0</v>
      </c>
      <c r="EF12" s="16">
        <f>INDEX(現金給付!BX:BX,MATCH($A12,現金給付!$C:$C,0),1)</f>
        <v>0</v>
      </c>
      <c r="EG12" s="16">
        <f>INDEX(現金給付!BY:BY,MATCH($A12,現金給付!$C:$C,0),1)</f>
        <v>0</v>
      </c>
      <c r="EH12" s="16">
        <f t="shared" si="47"/>
        <v>2859</v>
      </c>
      <c r="EI12" s="16">
        <f t="shared" si="48"/>
        <v>44282291</v>
      </c>
      <c r="EK12" s="7">
        <f t="shared" si="53"/>
        <v>251145</v>
      </c>
      <c r="EL12" s="7">
        <f t="shared" si="54"/>
        <v>11447639531</v>
      </c>
      <c r="EN12" s="69">
        <f>ROUND(EL12/INDEX(被保険者数!O:O,MATCH(A12,被保険者数!A:A,0),1),0)</f>
        <v>854493</v>
      </c>
      <c r="EO12" s="1">
        <f t="shared" si="55"/>
        <v>16</v>
      </c>
      <c r="EP12" s="69">
        <f t="shared" si="49"/>
        <v>6801254680</v>
      </c>
      <c r="EQ12" s="69">
        <f t="shared" si="50"/>
        <v>2745023060</v>
      </c>
      <c r="ER12" s="69">
        <f t="shared" si="51"/>
        <v>1901361791</v>
      </c>
      <c r="ES12" s="69">
        <f>ROUND(EP12/INDEX(被保険者数!O:O,MATCH(A12,被保険者数!A:A,0),1),0)</f>
        <v>507670</v>
      </c>
      <c r="ET12" s="69">
        <f t="shared" si="56"/>
        <v>15</v>
      </c>
      <c r="EU12" s="69">
        <f>ROUND(EQ12/INDEX(被保険者数!O:O,MATCH(A12,被保険者数!A:A,0),1),0)</f>
        <v>204898</v>
      </c>
      <c r="EV12" s="1">
        <f t="shared" si="57"/>
        <v>20</v>
      </c>
    </row>
    <row r="13" spans="1:152" s="1" customFormat="1" ht="15.95" customHeight="1" x14ac:dyDescent="0.15">
      <c r="A13" s="2" t="s">
        <v>35</v>
      </c>
      <c r="B13" s="6">
        <v>5565</v>
      </c>
      <c r="C13" s="7">
        <v>3186026220</v>
      </c>
      <c r="D13" s="7">
        <v>2867423136</v>
      </c>
      <c r="E13" s="7">
        <v>196390716</v>
      </c>
      <c r="F13" s="7">
        <v>118339788</v>
      </c>
      <c r="G13" s="7">
        <v>3872580</v>
      </c>
      <c r="H13" s="7">
        <v>76721</v>
      </c>
      <c r="I13" s="7">
        <v>1444990910</v>
      </c>
      <c r="J13" s="7">
        <v>1300491805</v>
      </c>
      <c r="K13" s="7">
        <v>20413092</v>
      </c>
      <c r="L13" s="7">
        <v>119585786</v>
      </c>
      <c r="M13" s="7">
        <v>4500227</v>
      </c>
      <c r="N13" s="7">
        <f t="shared" si="0"/>
        <v>82286</v>
      </c>
      <c r="O13" s="7">
        <f t="shared" si="1"/>
        <v>4631017130</v>
      </c>
      <c r="P13" s="7">
        <f t="shared" si="2"/>
        <v>4167914941</v>
      </c>
      <c r="Q13" s="7">
        <f t="shared" si="3"/>
        <v>216803808</v>
      </c>
      <c r="R13" s="7">
        <f t="shared" si="4"/>
        <v>237925574</v>
      </c>
      <c r="S13" s="7">
        <f t="shared" si="5"/>
        <v>8372807</v>
      </c>
      <c r="T13" s="6">
        <v>7</v>
      </c>
      <c r="U13" s="7">
        <v>2987330</v>
      </c>
      <c r="V13" s="7">
        <v>2688607</v>
      </c>
      <c r="W13" s="7">
        <v>177843</v>
      </c>
      <c r="X13" s="7">
        <v>120880</v>
      </c>
      <c r="Y13" s="7">
        <v>0</v>
      </c>
      <c r="Z13" s="7">
        <v>8195</v>
      </c>
      <c r="AA13" s="7">
        <v>114481190</v>
      </c>
      <c r="AB13" s="7">
        <v>103033071</v>
      </c>
      <c r="AC13" s="7">
        <v>220042</v>
      </c>
      <c r="AD13" s="7">
        <v>11219422</v>
      </c>
      <c r="AE13" s="7">
        <v>8655</v>
      </c>
      <c r="AF13" s="7">
        <f t="shared" si="6"/>
        <v>8202</v>
      </c>
      <c r="AG13" s="7">
        <f t="shared" si="7"/>
        <v>117468520</v>
      </c>
      <c r="AH13" s="7">
        <f t="shared" si="8"/>
        <v>105721678</v>
      </c>
      <c r="AI13" s="7">
        <f t="shared" si="9"/>
        <v>397885</v>
      </c>
      <c r="AJ13" s="7">
        <f t="shared" si="10"/>
        <v>11340302</v>
      </c>
      <c r="AK13" s="7">
        <f t="shared" si="11"/>
        <v>8655</v>
      </c>
      <c r="AL13" s="6">
        <f t="shared" si="12"/>
        <v>90488</v>
      </c>
      <c r="AM13" s="7">
        <f t="shared" si="13"/>
        <v>4748485650</v>
      </c>
      <c r="AN13" s="7">
        <f t="shared" si="14"/>
        <v>4273636619</v>
      </c>
      <c r="AO13" s="7">
        <f t="shared" si="15"/>
        <v>217201693</v>
      </c>
      <c r="AP13" s="7">
        <f t="shared" si="16"/>
        <v>249265876</v>
      </c>
      <c r="AQ13" s="7">
        <f t="shared" si="17"/>
        <v>8381462</v>
      </c>
      <c r="AR13" s="7">
        <v>35326</v>
      </c>
      <c r="AS13" s="7">
        <v>486135950</v>
      </c>
      <c r="AT13" s="7">
        <v>437522340</v>
      </c>
      <c r="AU13" s="7">
        <v>5666566</v>
      </c>
      <c r="AV13" s="7">
        <v>39738437</v>
      </c>
      <c r="AW13" s="7">
        <v>3208607</v>
      </c>
      <c r="AX13" s="7">
        <f t="shared" si="18"/>
        <v>125814</v>
      </c>
      <c r="AY13" s="7">
        <f t="shared" si="19"/>
        <v>5234621600</v>
      </c>
      <c r="AZ13" s="7">
        <f t="shared" si="20"/>
        <v>4711158959</v>
      </c>
      <c r="BA13" s="7">
        <f t="shared" si="21"/>
        <v>222868259</v>
      </c>
      <c r="BB13" s="7">
        <f t="shared" si="22"/>
        <v>289004313</v>
      </c>
      <c r="BC13" s="7">
        <f t="shared" si="23"/>
        <v>11590069</v>
      </c>
      <c r="BD13" s="6">
        <v>5324</v>
      </c>
      <c r="BE13" s="7">
        <v>201672668</v>
      </c>
      <c r="BF13" s="7">
        <v>127894228</v>
      </c>
      <c r="BG13" s="7">
        <v>0</v>
      </c>
      <c r="BH13" s="7">
        <v>73678840</v>
      </c>
      <c r="BI13" s="7">
        <v>99600</v>
      </c>
      <c r="BJ13" s="7">
        <v>7</v>
      </c>
      <c r="BK13" s="7">
        <v>98442</v>
      </c>
      <c r="BL13" s="7">
        <v>69872</v>
      </c>
      <c r="BM13" s="7">
        <v>0</v>
      </c>
      <c r="BN13" s="7">
        <v>28570</v>
      </c>
      <c r="BO13" s="7">
        <v>0</v>
      </c>
      <c r="BP13" s="7">
        <f t="shared" si="24"/>
        <v>5331</v>
      </c>
      <c r="BQ13" s="7">
        <f t="shared" si="25"/>
        <v>201771110</v>
      </c>
      <c r="BR13" s="7">
        <f t="shared" si="26"/>
        <v>127964100</v>
      </c>
      <c r="BS13" s="7">
        <f t="shared" si="27"/>
        <v>0</v>
      </c>
      <c r="BT13" s="7">
        <f t="shared" si="28"/>
        <v>73707410</v>
      </c>
      <c r="BU13" s="7">
        <f t="shared" si="29"/>
        <v>99600</v>
      </c>
      <c r="BV13" s="6">
        <v>644</v>
      </c>
      <c r="BW13" s="7">
        <v>71440940</v>
      </c>
      <c r="BX13" s="7">
        <v>64296846</v>
      </c>
      <c r="BY13" s="7">
        <v>2092819</v>
      </c>
      <c r="BZ13" s="7">
        <v>2384136</v>
      </c>
      <c r="CA13" s="7">
        <v>2667139</v>
      </c>
      <c r="CB13" s="7">
        <f t="shared" si="30"/>
        <v>126458</v>
      </c>
      <c r="CC13" s="7">
        <f t="shared" si="31"/>
        <v>5507833650</v>
      </c>
      <c r="CD13" s="7">
        <f t="shared" si="32"/>
        <v>4903419905</v>
      </c>
      <c r="CE13" s="7">
        <f t="shared" si="33"/>
        <v>224961078</v>
      </c>
      <c r="CF13" s="7">
        <f t="shared" si="34"/>
        <v>365095859</v>
      </c>
      <c r="CG13" s="7">
        <f t="shared" si="35"/>
        <v>14356808</v>
      </c>
      <c r="CH13" s="100">
        <v>463</v>
      </c>
      <c r="CI13" s="101">
        <v>2499695</v>
      </c>
      <c r="CJ13" s="101">
        <v>2249584</v>
      </c>
      <c r="CK13" s="101">
        <v>0</v>
      </c>
      <c r="CL13" s="101">
        <v>250111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52"/>
        <v>463</v>
      </c>
      <c r="DA13" s="101">
        <f t="shared" si="36"/>
        <v>2499695</v>
      </c>
      <c r="DB13" s="101">
        <f t="shared" si="37"/>
        <v>2249584</v>
      </c>
      <c r="DC13" s="101">
        <f t="shared" si="38"/>
        <v>0</v>
      </c>
      <c r="DD13" s="101">
        <f t="shared" si="39"/>
        <v>250111</v>
      </c>
      <c r="DE13" s="101">
        <f t="shared" si="40"/>
        <v>0</v>
      </c>
      <c r="DF13" s="101">
        <f t="shared" si="41"/>
        <v>126921</v>
      </c>
      <c r="DG13" s="101">
        <f t="shared" si="42"/>
        <v>5510333345</v>
      </c>
      <c r="DH13" s="101">
        <f t="shared" si="43"/>
        <v>4905669489</v>
      </c>
      <c r="DI13" s="101">
        <f t="shared" si="44"/>
        <v>224961078</v>
      </c>
      <c r="DJ13" s="101">
        <f t="shared" si="45"/>
        <v>365345970</v>
      </c>
      <c r="DK13" s="101">
        <f t="shared" si="46"/>
        <v>14356808</v>
      </c>
      <c r="DL13" s="101">
        <v>4402</v>
      </c>
      <c r="DM13" s="101">
        <v>2252</v>
      </c>
      <c r="DN13" s="101">
        <v>6654</v>
      </c>
      <c r="DO13" s="101">
        <v>468</v>
      </c>
      <c r="DP13" s="101">
        <v>104</v>
      </c>
      <c r="DR13" s="16">
        <f>INDEX(現金給付!F:F,MATCH($A13,現金給付!$C:$C,0),1)</f>
        <v>463</v>
      </c>
      <c r="DS13" s="16">
        <f>INDEX(現金給付!G:G,MATCH($A13,現金給付!$C:$C,0),1)</f>
        <v>2249584</v>
      </c>
      <c r="DT13" s="16">
        <f>INDEX(現金給付!N:N,MATCH($A13,現金給付!$C:$C,0),1)</f>
        <v>68</v>
      </c>
      <c r="DU13" s="16">
        <f>INDEX(現金給付!O:O,MATCH($A13,現金給付!$C:$C,0),1)</f>
        <v>381241</v>
      </c>
      <c r="DV13" s="16">
        <f>INDEX(現金給付!V:V,MATCH($A13,現金給付!$C:$C,0),1)</f>
        <v>259</v>
      </c>
      <c r="DW13" s="16">
        <f>INDEX(現金給付!W:W,MATCH($A13,現金給付!$C:$C,0),1)</f>
        <v>4102200</v>
      </c>
      <c r="DX13" s="16">
        <f>INDEX(現金給付!AL:AL,MATCH($A13,現金給付!$C:$C,0),1)</f>
        <v>145</v>
      </c>
      <c r="DY13" s="16">
        <f>INDEX(現金給付!AM:AM,MATCH($A13,現金給付!$C:$C,0),1)</f>
        <v>4758383</v>
      </c>
      <c r="DZ13" s="16">
        <f>INDEX(現金給付!AT:AT,MATCH($A13,現金給付!$C:$C,0),1)</f>
        <v>2</v>
      </c>
      <c r="EA13" s="16">
        <f>INDEX(現金給付!AU:AU,MATCH($A13,現金給付!$C:$C,0),1)</f>
        <v>21393</v>
      </c>
      <c r="EB13" s="16">
        <f>INDEX(現金給付!BB:BB,MATCH($A13,現金給付!$C:$C,0),1)</f>
        <v>0</v>
      </c>
      <c r="EC13" s="16">
        <f>INDEX(現金給付!BC:BC,MATCH($A13,現金給付!$C:$C,0),1)</f>
        <v>0</v>
      </c>
      <c r="ED13" s="16">
        <f>INDEX(現金給付!BR:BR,MATCH($A13,現金給付!$C:$C,0),1)</f>
        <v>0</v>
      </c>
      <c r="EE13" s="16">
        <f>INDEX(現金給付!BS:BS,MATCH($A13,現金給付!$C:$C,0),1)</f>
        <v>0</v>
      </c>
      <c r="EF13" s="16">
        <f>INDEX(現金給付!BX:BX,MATCH($A13,現金給付!$C:$C,0),1)</f>
        <v>0</v>
      </c>
      <c r="EG13" s="16">
        <f>INDEX(現金給付!BY:BY,MATCH($A13,現金給付!$C:$C,0),1)</f>
        <v>0</v>
      </c>
      <c r="EH13" s="16">
        <f t="shared" si="47"/>
        <v>937</v>
      </c>
      <c r="EI13" s="16">
        <f t="shared" si="48"/>
        <v>11512801</v>
      </c>
      <c r="EK13" s="7">
        <f t="shared" si="53"/>
        <v>127395</v>
      </c>
      <c r="EL13" s="7">
        <f t="shared" si="54"/>
        <v>5519346451</v>
      </c>
      <c r="EN13" s="69">
        <f>ROUND(EL13/INDEX(被保険者数!O:O,MATCH(A13,被保険者数!A:A,0),1),0)</f>
        <v>830476</v>
      </c>
      <c r="EO13" s="1">
        <f t="shared" si="55"/>
        <v>20</v>
      </c>
      <c r="EP13" s="69">
        <f t="shared" si="49"/>
        <v>3189013550</v>
      </c>
      <c r="EQ13" s="69">
        <f t="shared" si="50"/>
        <v>1559472100</v>
      </c>
      <c r="ER13" s="69">
        <f t="shared" si="51"/>
        <v>770860801</v>
      </c>
      <c r="ES13" s="69">
        <f>ROUND(EP13/INDEX(被保険者数!O:O,MATCH(A13,被保険者数!A:A,0),1),0)</f>
        <v>479840</v>
      </c>
      <c r="ET13" s="69">
        <f t="shared" si="56"/>
        <v>21</v>
      </c>
      <c r="EU13" s="69">
        <f>ROUND(EQ13/INDEX(被保険者数!O:O,MATCH(A13,被保険者数!A:A,0),1),0)</f>
        <v>234648</v>
      </c>
      <c r="EV13" s="1">
        <f t="shared" si="57"/>
        <v>4</v>
      </c>
    </row>
    <row r="14" spans="1:152" s="1" customFormat="1" ht="15.95" customHeight="1" x14ac:dyDescent="0.15">
      <c r="A14" s="2" t="s">
        <v>36</v>
      </c>
      <c r="B14" s="6">
        <v>4815</v>
      </c>
      <c r="C14" s="7">
        <v>2943466240</v>
      </c>
      <c r="D14" s="7">
        <v>2649128804</v>
      </c>
      <c r="E14" s="7">
        <v>168790731</v>
      </c>
      <c r="F14" s="7">
        <v>118584520</v>
      </c>
      <c r="G14" s="7">
        <v>6962189</v>
      </c>
      <c r="H14" s="7">
        <v>59254</v>
      </c>
      <c r="I14" s="7">
        <v>1154321700</v>
      </c>
      <c r="J14" s="7">
        <v>1038889487</v>
      </c>
      <c r="K14" s="7">
        <v>25579846</v>
      </c>
      <c r="L14" s="7">
        <v>83143481</v>
      </c>
      <c r="M14" s="7">
        <v>6708886</v>
      </c>
      <c r="N14" s="7">
        <f t="shared" si="0"/>
        <v>64069</v>
      </c>
      <c r="O14" s="7">
        <f t="shared" si="1"/>
        <v>4097787940</v>
      </c>
      <c r="P14" s="7">
        <f t="shared" si="2"/>
        <v>3688018291</v>
      </c>
      <c r="Q14" s="7">
        <f t="shared" si="3"/>
        <v>194370577</v>
      </c>
      <c r="R14" s="7">
        <f t="shared" si="4"/>
        <v>201728001</v>
      </c>
      <c r="S14" s="7">
        <f t="shared" si="5"/>
        <v>13671075</v>
      </c>
      <c r="T14" s="6">
        <v>10</v>
      </c>
      <c r="U14" s="7">
        <v>4022450</v>
      </c>
      <c r="V14" s="7">
        <v>3620196</v>
      </c>
      <c r="W14" s="7">
        <v>243377</v>
      </c>
      <c r="X14" s="7">
        <v>158877</v>
      </c>
      <c r="Y14" s="7">
        <v>0</v>
      </c>
      <c r="Z14" s="7">
        <v>6894</v>
      </c>
      <c r="AA14" s="7">
        <v>99755240</v>
      </c>
      <c r="AB14" s="7">
        <v>89779716</v>
      </c>
      <c r="AC14" s="7">
        <v>70685</v>
      </c>
      <c r="AD14" s="7">
        <v>9897744</v>
      </c>
      <c r="AE14" s="7">
        <v>7095</v>
      </c>
      <c r="AF14" s="7">
        <f t="shared" si="6"/>
        <v>6904</v>
      </c>
      <c r="AG14" s="7">
        <f t="shared" si="7"/>
        <v>103777690</v>
      </c>
      <c r="AH14" s="7">
        <f t="shared" si="8"/>
        <v>93399912</v>
      </c>
      <c r="AI14" s="7">
        <f t="shared" si="9"/>
        <v>314062</v>
      </c>
      <c r="AJ14" s="7">
        <f t="shared" si="10"/>
        <v>10056621</v>
      </c>
      <c r="AK14" s="7">
        <f t="shared" si="11"/>
        <v>7095</v>
      </c>
      <c r="AL14" s="6">
        <f t="shared" si="12"/>
        <v>70973</v>
      </c>
      <c r="AM14" s="7">
        <f t="shared" si="13"/>
        <v>4201565630</v>
      </c>
      <c r="AN14" s="7">
        <f t="shared" si="14"/>
        <v>3781418203</v>
      </c>
      <c r="AO14" s="7">
        <f t="shared" si="15"/>
        <v>194684639</v>
      </c>
      <c r="AP14" s="7">
        <f t="shared" si="16"/>
        <v>211784622</v>
      </c>
      <c r="AQ14" s="7">
        <f t="shared" si="17"/>
        <v>13678170</v>
      </c>
      <c r="AR14" s="7">
        <v>44016</v>
      </c>
      <c r="AS14" s="7">
        <v>612341920</v>
      </c>
      <c r="AT14" s="7">
        <v>551110110</v>
      </c>
      <c r="AU14" s="7">
        <v>5620669</v>
      </c>
      <c r="AV14" s="7">
        <v>52555027</v>
      </c>
      <c r="AW14" s="7">
        <v>3056114</v>
      </c>
      <c r="AX14" s="7">
        <f t="shared" si="18"/>
        <v>114989</v>
      </c>
      <c r="AY14" s="7">
        <f t="shared" si="19"/>
        <v>4813907550</v>
      </c>
      <c r="AZ14" s="7">
        <f t="shared" si="20"/>
        <v>4332528313</v>
      </c>
      <c r="BA14" s="7">
        <f t="shared" si="21"/>
        <v>200305308</v>
      </c>
      <c r="BB14" s="7">
        <f t="shared" si="22"/>
        <v>264339649</v>
      </c>
      <c r="BC14" s="7">
        <f t="shared" si="23"/>
        <v>16734284</v>
      </c>
      <c r="BD14" s="6">
        <v>4680</v>
      </c>
      <c r="BE14" s="7">
        <v>161722905</v>
      </c>
      <c r="BF14" s="7">
        <v>93899395</v>
      </c>
      <c r="BG14" s="7">
        <v>0</v>
      </c>
      <c r="BH14" s="7">
        <v>67793680</v>
      </c>
      <c r="BI14" s="7">
        <v>29830</v>
      </c>
      <c r="BJ14" s="7">
        <v>10</v>
      </c>
      <c r="BK14" s="7">
        <v>83222</v>
      </c>
      <c r="BL14" s="7">
        <v>55582</v>
      </c>
      <c r="BM14" s="7">
        <v>0</v>
      </c>
      <c r="BN14" s="7">
        <v>27640</v>
      </c>
      <c r="BO14" s="7">
        <v>0</v>
      </c>
      <c r="BP14" s="7">
        <f t="shared" si="24"/>
        <v>4690</v>
      </c>
      <c r="BQ14" s="7">
        <f t="shared" si="25"/>
        <v>161806127</v>
      </c>
      <c r="BR14" s="7">
        <f t="shared" si="26"/>
        <v>93954977</v>
      </c>
      <c r="BS14" s="7">
        <f t="shared" si="27"/>
        <v>0</v>
      </c>
      <c r="BT14" s="7">
        <f t="shared" si="28"/>
        <v>67821320</v>
      </c>
      <c r="BU14" s="7">
        <f t="shared" si="29"/>
        <v>29830</v>
      </c>
      <c r="BV14" s="6">
        <v>642</v>
      </c>
      <c r="BW14" s="7">
        <v>100024280</v>
      </c>
      <c r="BX14" s="7">
        <v>90021851</v>
      </c>
      <c r="BY14" s="7">
        <v>4067691</v>
      </c>
      <c r="BZ14" s="7">
        <v>3864264</v>
      </c>
      <c r="CA14" s="7">
        <v>2070474</v>
      </c>
      <c r="CB14" s="7">
        <f t="shared" si="30"/>
        <v>115631</v>
      </c>
      <c r="CC14" s="7">
        <f t="shared" si="31"/>
        <v>5075737957</v>
      </c>
      <c r="CD14" s="7">
        <f t="shared" si="32"/>
        <v>4516505141</v>
      </c>
      <c r="CE14" s="7">
        <f t="shared" si="33"/>
        <v>204372999</v>
      </c>
      <c r="CF14" s="7">
        <f t="shared" si="34"/>
        <v>336025233</v>
      </c>
      <c r="CG14" s="7">
        <f t="shared" si="35"/>
        <v>18834588</v>
      </c>
      <c r="CH14" s="100">
        <v>564</v>
      </c>
      <c r="CI14" s="101">
        <v>3756236</v>
      </c>
      <c r="CJ14" s="101">
        <v>3380461</v>
      </c>
      <c r="CK14" s="101">
        <v>0</v>
      </c>
      <c r="CL14" s="101">
        <v>375775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52"/>
        <v>564</v>
      </c>
      <c r="DA14" s="101">
        <f t="shared" si="36"/>
        <v>3756236</v>
      </c>
      <c r="DB14" s="101">
        <f t="shared" si="37"/>
        <v>3380461</v>
      </c>
      <c r="DC14" s="101">
        <f t="shared" si="38"/>
        <v>0</v>
      </c>
      <c r="DD14" s="101">
        <f t="shared" si="39"/>
        <v>375775</v>
      </c>
      <c r="DE14" s="101">
        <f t="shared" si="40"/>
        <v>0</v>
      </c>
      <c r="DF14" s="101">
        <f t="shared" si="41"/>
        <v>116195</v>
      </c>
      <c r="DG14" s="101">
        <f t="shared" si="42"/>
        <v>5079494193</v>
      </c>
      <c r="DH14" s="101">
        <f t="shared" si="43"/>
        <v>4519885602</v>
      </c>
      <c r="DI14" s="101">
        <f t="shared" si="44"/>
        <v>204372999</v>
      </c>
      <c r="DJ14" s="101">
        <f t="shared" si="45"/>
        <v>336401008</v>
      </c>
      <c r="DK14" s="101">
        <f t="shared" si="46"/>
        <v>18834588</v>
      </c>
      <c r="DL14" s="101">
        <v>3518</v>
      </c>
      <c r="DM14" s="101">
        <v>2052</v>
      </c>
      <c r="DN14" s="101">
        <v>5570</v>
      </c>
      <c r="DO14" s="101">
        <v>596</v>
      </c>
      <c r="DP14" s="101">
        <v>123</v>
      </c>
      <c r="DR14" s="16">
        <f>INDEX(現金給付!F:F,MATCH($A14,現金給付!$C:$C,0),1)</f>
        <v>564</v>
      </c>
      <c r="DS14" s="16">
        <f>INDEX(現金給付!G:G,MATCH($A14,現金給付!$C:$C,0),1)</f>
        <v>3380461</v>
      </c>
      <c r="DT14" s="16">
        <f>INDEX(現金給付!N:N,MATCH($A14,現金給付!$C:$C,0),1)</f>
        <v>122</v>
      </c>
      <c r="DU14" s="16">
        <f>INDEX(現金給付!O:O,MATCH($A14,現金給付!$C:$C,0),1)</f>
        <v>2057821</v>
      </c>
      <c r="DV14" s="16">
        <f>INDEX(現金給付!V:V,MATCH($A14,現金給付!$C:$C,0),1)</f>
        <v>175</v>
      </c>
      <c r="DW14" s="16">
        <f>INDEX(現金給付!W:W,MATCH($A14,現金給付!$C:$C,0),1)</f>
        <v>6141982</v>
      </c>
      <c r="DX14" s="16">
        <f>INDEX(現金給付!AL:AL,MATCH($A14,現金給付!$C:$C,0),1)</f>
        <v>134</v>
      </c>
      <c r="DY14" s="16">
        <f>INDEX(現金給付!AM:AM,MATCH($A14,現金給付!$C:$C,0),1)</f>
        <v>4052182</v>
      </c>
      <c r="DZ14" s="16">
        <f>INDEX(現金給付!AT:AT,MATCH($A14,現金給付!$C:$C,0),1)</f>
        <v>1</v>
      </c>
      <c r="EA14" s="16">
        <f>INDEX(現金給付!AU:AU,MATCH($A14,現金給付!$C:$C,0),1)</f>
        <v>446860</v>
      </c>
      <c r="EB14" s="16">
        <f>INDEX(現金給付!BB:BB,MATCH($A14,現金給付!$C:$C,0),1)</f>
        <v>0</v>
      </c>
      <c r="EC14" s="16">
        <f>INDEX(現金給付!BC:BC,MATCH($A14,現金給付!$C:$C,0),1)</f>
        <v>0</v>
      </c>
      <c r="ED14" s="16">
        <f>INDEX(現金給付!BR:BR,MATCH($A14,現金給付!$C:$C,0),1)</f>
        <v>0</v>
      </c>
      <c r="EE14" s="16">
        <f>INDEX(現金給付!BS:BS,MATCH($A14,現金給付!$C:$C,0),1)</f>
        <v>0</v>
      </c>
      <c r="EF14" s="16">
        <f>INDEX(現金給付!BX:BX,MATCH($A14,現金給付!$C:$C,0),1)</f>
        <v>0</v>
      </c>
      <c r="EG14" s="16">
        <f>INDEX(現金給付!BY:BY,MATCH($A14,現金給付!$C:$C,0),1)</f>
        <v>0</v>
      </c>
      <c r="EH14" s="16">
        <f t="shared" si="47"/>
        <v>996</v>
      </c>
      <c r="EI14" s="16">
        <f t="shared" si="48"/>
        <v>16079306</v>
      </c>
      <c r="EK14" s="7">
        <f t="shared" si="53"/>
        <v>116627</v>
      </c>
      <c r="EL14" s="7">
        <f t="shared" si="54"/>
        <v>5091817263</v>
      </c>
      <c r="EN14" s="69">
        <f>ROUND(EL14/INDEX(被保険者数!O:O,MATCH(A14,被保険者数!A:A,0),1),0)</f>
        <v>875936</v>
      </c>
      <c r="EO14" s="1">
        <f t="shared" si="55"/>
        <v>13</v>
      </c>
      <c r="EP14" s="69">
        <f t="shared" si="49"/>
        <v>2947488690</v>
      </c>
      <c r="EQ14" s="69">
        <f t="shared" si="50"/>
        <v>1254076940</v>
      </c>
      <c r="ER14" s="69">
        <f t="shared" si="51"/>
        <v>890251633</v>
      </c>
      <c r="ES14" s="69">
        <f>ROUND(EP14/INDEX(被保険者数!O:O,MATCH(A14,被保険者数!A:A,0),1),0)</f>
        <v>507051</v>
      </c>
      <c r="ET14" s="69">
        <f t="shared" si="56"/>
        <v>16</v>
      </c>
      <c r="EU14" s="69">
        <f>ROUND(EQ14/INDEX(被保険者数!O:O,MATCH(A14,被保険者数!A:A,0),1),0)</f>
        <v>215737</v>
      </c>
      <c r="EV14" s="1">
        <f t="shared" si="57"/>
        <v>10</v>
      </c>
    </row>
    <row r="15" spans="1:152" s="1" customFormat="1" ht="15.95" customHeight="1" x14ac:dyDescent="0.15">
      <c r="A15" s="2" t="s">
        <v>60</v>
      </c>
      <c r="B15" s="6">
        <v>764</v>
      </c>
      <c r="C15" s="7">
        <v>472150400</v>
      </c>
      <c r="D15" s="7">
        <v>424935279</v>
      </c>
      <c r="E15" s="7">
        <v>27462614</v>
      </c>
      <c r="F15" s="7">
        <v>18822397</v>
      </c>
      <c r="G15" s="7">
        <v>930110</v>
      </c>
      <c r="H15" s="7">
        <v>9247</v>
      </c>
      <c r="I15" s="7">
        <v>135097130</v>
      </c>
      <c r="J15" s="7">
        <v>121587417</v>
      </c>
      <c r="K15" s="7">
        <v>3171679</v>
      </c>
      <c r="L15" s="7">
        <v>9823351</v>
      </c>
      <c r="M15" s="7">
        <v>514683</v>
      </c>
      <c r="N15" s="7">
        <f t="shared" si="0"/>
        <v>10011</v>
      </c>
      <c r="O15" s="7">
        <f t="shared" si="1"/>
        <v>607247530</v>
      </c>
      <c r="P15" s="7">
        <f t="shared" si="2"/>
        <v>546522696</v>
      </c>
      <c r="Q15" s="7">
        <f t="shared" si="3"/>
        <v>30634293</v>
      </c>
      <c r="R15" s="7">
        <f t="shared" si="4"/>
        <v>28645748</v>
      </c>
      <c r="S15" s="7">
        <f t="shared" si="5"/>
        <v>1444793</v>
      </c>
      <c r="T15" s="6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982</v>
      </c>
      <c r="AA15" s="7">
        <v>14155870</v>
      </c>
      <c r="AB15" s="7">
        <v>12740283</v>
      </c>
      <c r="AC15" s="7">
        <v>7345</v>
      </c>
      <c r="AD15" s="7">
        <v>1408242</v>
      </c>
      <c r="AE15" s="7">
        <v>0</v>
      </c>
      <c r="AF15" s="7">
        <f t="shared" si="6"/>
        <v>982</v>
      </c>
      <c r="AG15" s="7">
        <f t="shared" si="7"/>
        <v>14155870</v>
      </c>
      <c r="AH15" s="7">
        <f t="shared" si="8"/>
        <v>12740283</v>
      </c>
      <c r="AI15" s="7">
        <f t="shared" si="9"/>
        <v>7345</v>
      </c>
      <c r="AJ15" s="7">
        <f t="shared" si="10"/>
        <v>1408242</v>
      </c>
      <c r="AK15" s="7">
        <f t="shared" si="11"/>
        <v>0</v>
      </c>
      <c r="AL15" s="6">
        <f t="shared" si="12"/>
        <v>10993</v>
      </c>
      <c r="AM15" s="7">
        <f t="shared" si="13"/>
        <v>621403400</v>
      </c>
      <c r="AN15" s="7">
        <f t="shared" si="14"/>
        <v>559262979</v>
      </c>
      <c r="AO15" s="7">
        <f t="shared" si="15"/>
        <v>30641638</v>
      </c>
      <c r="AP15" s="7">
        <f t="shared" si="16"/>
        <v>30053990</v>
      </c>
      <c r="AQ15" s="7">
        <f t="shared" si="17"/>
        <v>1444793</v>
      </c>
      <c r="AR15" s="7">
        <v>7448</v>
      </c>
      <c r="AS15" s="7">
        <v>92716040</v>
      </c>
      <c r="AT15" s="7">
        <v>83444436</v>
      </c>
      <c r="AU15" s="7">
        <v>439704</v>
      </c>
      <c r="AV15" s="7">
        <v>8525110</v>
      </c>
      <c r="AW15" s="7">
        <v>306790</v>
      </c>
      <c r="AX15" s="7">
        <f t="shared" si="18"/>
        <v>18441</v>
      </c>
      <c r="AY15" s="7">
        <f t="shared" si="19"/>
        <v>714119440</v>
      </c>
      <c r="AZ15" s="7">
        <f t="shared" si="20"/>
        <v>642707415</v>
      </c>
      <c r="BA15" s="7">
        <f t="shared" si="21"/>
        <v>31081342</v>
      </c>
      <c r="BB15" s="7">
        <f t="shared" si="22"/>
        <v>38579100</v>
      </c>
      <c r="BC15" s="7">
        <f t="shared" si="23"/>
        <v>1751583</v>
      </c>
      <c r="BD15" s="6">
        <v>743</v>
      </c>
      <c r="BE15" s="7">
        <v>29179200</v>
      </c>
      <c r="BF15" s="7">
        <v>17108160</v>
      </c>
      <c r="BG15" s="7">
        <v>0</v>
      </c>
      <c r="BH15" s="7">
        <v>12071040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f t="shared" si="24"/>
        <v>743</v>
      </c>
      <c r="BQ15" s="7">
        <f t="shared" si="25"/>
        <v>29179200</v>
      </c>
      <c r="BR15" s="7">
        <f t="shared" si="26"/>
        <v>17108160</v>
      </c>
      <c r="BS15" s="7">
        <f t="shared" si="27"/>
        <v>0</v>
      </c>
      <c r="BT15" s="7">
        <f t="shared" si="28"/>
        <v>12071040</v>
      </c>
      <c r="BU15" s="7">
        <f t="shared" si="29"/>
        <v>0</v>
      </c>
      <c r="BV15" s="6">
        <v>13</v>
      </c>
      <c r="BW15" s="7">
        <v>1900060</v>
      </c>
      <c r="BX15" s="7">
        <v>1710054</v>
      </c>
      <c r="BY15" s="7">
        <v>34187</v>
      </c>
      <c r="BZ15" s="7">
        <v>126230</v>
      </c>
      <c r="CA15" s="7">
        <v>29589</v>
      </c>
      <c r="CB15" s="7">
        <f t="shared" si="30"/>
        <v>18454</v>
      </c>
      <c r="CC15" s="7">
        <f t="shared" si="31"/>
        <v>745198700</v>
      </c>
      <c r="CD15" s="7">
        <f t="shared" si="32"/>
        <v>661525629</v>
      </c>
      <c r="CE15" s="7">
        <f t="shared" si="33"/>
        <v>31115529</v>
      </c>
      <c r="CF15" s="7">
        <f t="shared" si="34"/>
        <v>50776370</v>
      </c>
      <c r="CG15" s="7">
        <f t="shared" si="35"/>
        <v>1781172</v>
      </c>
      <c r="CH15" s="100">
        <v>5</v>
      </c>
      <c r="CI15" s="101">
        <v>27912</v>
      </c>
      <c r="CJ15" s="101">
        <v>25119</v>
      </c>
      <c r="CK15" s="101">
        <v>0</v>
      </c>
      <c r="CL15" s="101">
        <v>2793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52"/>
        <v>5</v>
      </c>
      <c r="DA15" s="101">
        <f t="shared" si="36"/>
        <v>27912</v>
      </c>
      <c r="DB15" s="101">
        <f t="shared" si="37"/>
        <v>25119</v>
      </c>
      <c r="DC15" s="101">
        <f t="shared" si="38"/>
        <v>0</v>
      </c>
      <c r="DD15" s="101">
        <f t="shared" si="39"/>
        <v>2793</v>
      </c>
      <c r="DE15" s="101">
        <f t="shared" si="40"/>
        <v>0</v>
      </c>
      <c r="DF15" s="101">
        <f t="shared" si="41"/>
        <v>18459</v>
      </c>
      <c r="DG15" s="101">
        <f t="shared" si="42"/>
        <v>745226612</v>
      </c>
      <c r="DH15" s="101">
        <f t="shared" si="43"/>
        <v>661550748</v>
      </c>
      <c r="DI15" s="101">
        <f t="shared" si="44"/>
        <v>31115529</v>
      </c>
      <c r="DJ15" s="101">
        <f t="shared" si="45"/>
        <v>50779163</v>
      </c>
      <c r="DK15" s="101">
        <f t="shared" si="46"/>
        <v>1781172</v>
      </c>
      <c r="DL15" s="101">
        <v>581</v>
      </c>
      <c r="DM15" s="101">
        <v>143</v>
      </c>
      <c r="DN15" s="101">
        <v>724</v>
      </c>
      <c r="DO15" s="101">
        <v>51</v>
      </c>
      <c r="DP15" s="101">
        <v>34</v>
      </c>
      <c r="DR15" s="16">
        <f>INDEX(現金給付!F:F,MATCH($A15,現金給付!$C:$C,0),1)</f>
        <v>5</v>
      </c>
      <c r="DS15" s="16">
        <f>INDEX(現金給付!G:G,MATCH($A15,現金給付!$C:$C,0),1)</f>
        <v>25119</v>
      </c>
      <c r="DT15" s="16">
        <f>INDEX(現金給付!N:N,MATCH($A15,現金給付!$C:$C,0),1)</f>
        <v>13</v>
      </c>
      <c r="DU15" s="16">
        <f>INDEX(現金給付!O:O,MATCH($A15,現金給付!$C:$C,0),1)</f>
        <v>67484</v>
      </c>
      <c r="DV15" s="16">
        <f>INDEX(現金給付!V:V,MATCH($A15,現金給付!$C:$C,0),1)</f>
        <v>13</v>
      </c>
      <c r="DW15" s="16">
        <f>INDEX(現金給付!W:W,MATCH($A15,現金給付!$C:$C,0),1)</f>
        <v>177021</v>
      </c>
      <c r="DX15" s="16">
        <f>INDEX(現金給付!AL:AL,MATCH($A15,現金給付!$C:$C,0),1)</f>
        <v>17</v>
      </c>
      <c r="DY15" s="16">
        <f>INDEX(現金給付!AM:AM,MATCH($A15,現金給付!$C:$C,0),1)</f>
        <v>521934</v>
      </c>
      <c r="DZ15" s="16">
        <f>INDEX(現金給付!AT:AT,MATCH($A15,現金給付!$C:$C,0),1)</f>
        <v>1</v>
      </c>
      <c r="EA15" s="16">
        <f>INDEX(現金給付!AU:AU,MATCH($A15,現金給付!$C:$C,0),1)</f>
        <v>5283</v>
      </c>
      <c r="EB15" s="16">
        <f>INDEX(現金給付!BB:BB,MATCH($A15,現金給付!$C:$C,0),1)</f>
        <v>0</v>
      </c>
      <c r="EC15" s="16">
        <f>INDEX(現金給付!BC:BC,MATCH($A15,現金給付!$C:$C,0),1)</f>
        <v>0</v>
      </c>
      <c r="ED15" s="16">
        <f>INDEX(現金給付!BR:BR,MATCH($A15,現金給付!$C:$C,0),1)</f>
        <v>0</v>
      </c>
      <c r="EE15" s="16">
        <f>INDEX(現金給付!BS:BS,MATCH($A15,現金給付!$C:$C,0),1)</f>
        <v>0</v>
      </c>
      <c r="EF15" s="16">
        <f>INDEX(現金給付!BX:BX,MATCH($A15,現金給付!$C:$C,0),1)</f>
        <v>0</v>
      </c>
      <c r="EG15" s="16">
        <f>INDEX(現金給付!BY:BY,MATCH($A15,現金給付!$C:$C,0),1)</f>
        <v>0</v>
      </c>
      <c r="EH15" s="16">
        <f t="shared" si="47"/>
        <v>49</v>
      </c>
      <c r="EI15" s="16">
        <f t="shared" si="48"/>
        <v>796841</v>
      </c>
      <c r="EK15" s="7">
        <f t="shared" si="53"/>
        <v>18503</v>
      </c>
      <c r="EL15" s="7">
        <f t="shared" si="54"/>
        <v>745995541</v>
      </c>
      <c r="EN15" s="69">
        <f>ROUND(EL15/INDEX(被保険者数!O:O,MATCH(A15,被保険者数!A:A,0),1),0)</f>
        <v>931330</v>
      </c>
      <c r="EO15" s="1">
        <f t="shared" si="55"/>
        <v>7</v>
      </c>
      <c r="EP15" s="69">
        <f t="shared" si="49"/>
        <v>472150400</v>
      </c>
      <c r="EQ15" s="69">
        <f t="shared" si="50"/>
        <v>149253000</v>
      </c>
      <c r="ER15" s="69">
        <f t="shared" si="51"/>
        <v>124592141</v>
      </c>
      <c r="ES15" s="69">
        <f>ROUND(EP15/INDEX(被保険者数!O:O,MATCH(A15,被保険者数!A:A,0),1),0)</f>
        <v>589451</v>
      </c>
      <c r="ET15" s="69">
        <f t="shared" si="56"/>
        <v>8</v>
      </c>
      <c r="EU15" s="69">
        <f>ROUND(EQ15/INDEX(被保険者数!O:O,MATCH(A15,被保険者数!A:A,0),1),0)</f>
        <v>186333</v>
      </c>
      <c r="EV15" s="1">
        <f t="shared" si="57"/>
        <v>29</v>
      </c>
    </row>
    <row r="16" spans="1:152" s="1" customFormat="1" ht="15.95" customHeight="1" x14ac:dyDescent="0.15">
      <c r="A16" s="2" t="s">
        <v>37</v>
      </c>
      <c r="B16" s="6">
        <v>538</v>
      </c>
      <c r="C16" s="7">
        <v>321948250</v>
      </c>
      <c r="D16" s="7">
        <v>289753359</v>
      </c>
      <c r="E16" s="7">
        <v>19005730</v>
      </c>
      <c r="F16" s="7">
        <v>12342551</v>
      </c>
      <c r="G16" s="7">
        <v>846610</v>
      </c>
      <c r="H16" s="7">
        <v>6562</v>
      </c>
      <c r="I16" s="7">
        <v>83855400</v>
      </c>
      <c r="J16" s="7">
        <v>75469858</v>
      </c>
      <c r="K16" s="7">
        <v>1189833</v>
      </c>
      <c r="L16" s="7">
        <v>6781368</v>
      </c>
      <c r="M16" s="7">
        <v>414341</v>
      </c>
      <c r="N16" s="7">
        <f t="shared" si="0"/>
        <v>7100</v>
      </c>
      <c r="O16" s="7">
        <f t="shared" si="1"/>
        <v>405803650</v>
      </c>
      <c r="P16" s="7">
        <f t="shared" si="2"/>
        <v>365223217</v>
      </c>
      <c r="Q16" s="7">
        <f t="shared" si="3"/>
        <v>20195563</v>
      </c>
      <c r="R16" s="7">
        <f t="shared" si="4"/>
        <v>19123919</v>
      </c>
      <c r="S16" s="7">
        <f t="shared" si="5"/>
        <v>1260951</v>
      </c>
      <c r="T16" s="6">
        <v>1</v>
      </c>
      <c r="U16" s="7">
        <v>113800</v>
      </c>
      <c r="V16" s="7">
        <v>102420</v>
      </c>
      <c r="W16" s="7">
        <v>0</v>
      </c>
      <c r="X16" s="7">
        <v>11380</v>
      </c>
      <c r="Y16" s="7">
        <v>0</v>
      </c>
      <c r="Z16" s="7">
        <v>992</v>
      </c>
      <c r="AA16" s="7">
        <v>16388180</v>
      </c>
      <c r="AB16" s="7">
        <v>14749362</v>
      </c>
      <c r="AC16" s="7">
        <v>6258</v>
      </c>
      <c r="AD16" s="7">
        <v>1632560</v>
      </c>
      <c r="AE16" s="7">
        <v>0</v>
      </c>
      <c r="AF16" s="7">
        <f t="shared" si="6"/>
        <v>993</v>
      </c>
      <c r="AG16" s="7">
        <f t="shared" si="7"/>
        <v>16501980</v>
      </c>
      <c r="AH16" s="7">
        <f t="shared" si="8"/>
        <v>14851782</v>
      </c>
      <c r="AI16" s="7">
        <f t="shared" si="9"/>
        <v>6258</v>
      </c>
      <c r="AJ16" s="7">
        <f t="shared" si="10"/>
        <v>1643940</v>
      </c>
      <c r="AK16" s="7">
        <f t="shared" si="11"/>
        <v>0</v>
      </c>
      <c r="AL16" s="6">
        <f t="shared" si="12"/>
        <v>8093</v>
      </c>
      <c r="AM16" s="7">
        <f t="shared" si="13"/>
        <v>422305630</v>
      </c>
      <c r="AN16" s="7">
        <f t="shared" si="14"/>
        <v>380074999</v>
      </c>
      <c r="AO16" s="7">
        <f t="shared" si="15"/>
        <v>20201821</v>
      </c>
      <c r="AP16" s="7">
        <f t="shared" si="16"/>
        <v>20767859</v>
      </c>
      <c r="AQ16" s="7">
        <f t="shared" si="17"/>
        <v>1260951</v>
      </c>
      <c r="AR16" s="7">
        <v>5554</v>
      </c>
      <c r="AS16" s="7">
        <v>66177580</v>
      </c>
      <c r="AT16" s="7">
        <v>59559822</v>
      </c>
      <c r="AU16" s="7">
        <v>281093</v>
      </c>
      <c r="AV16" s="7">
        <v>5914371</v>
      </c>
      <c r="AW16" s="7">
        <v>422294</v>
      </c>
      <c r="AX16" s="7">
        <f t="shared" si="18"/>
        <v>13647</v>
      </c>
      <c r="AY16" s="7">
        <f t="shared" si="19"/>
        <v>488483210</v>
      </c>
      <c r="AZ16" s="7">
        <f t="shared" si="20"/>
        <v>439634821</v>
      </c>
      <c r="BA16" s="7">
        <f t="shared" si="21"/>
        <v>20482914</v>
      </c>
      <c r="BB16" s="7">
        <f t="shared" si="22"/>
        <v>26682230</v>
      </c>
      <c r="BC16" s="7">
        <f t="shared" si="23"/>
        <v>1683245</v>
      </c>
      <c r="BD16" s="6">
        <v>526</v>
      </c>
      <c r="BE16" s="7">
        <v>18976522</v>
      </c>
      <c r="BF16" s="7">
        <v>11823102</v>
      </c>
      <c r="BG16" s="7">
        <v>0</v>
      </c>
      <c r="BH16" s="7">
        <v>7153420</v>
      </c>
      <c r="BI16" s="7">
        <v>0</v>
      </c>
      <c r="BJ16" s="7">
        <v>1</v>
      </c>
      <c r="BK16" s="7">
        <v>1440</v>
      </c>
      <c r="BL16" s="7">
        <v>460</v>
      </c>
      <c r="BM16" s="7">
        <v>0</v>
      </c>
      <c r="BN16" s="7">
        <v>980</v>
      </c>
      <c r="BO16" s="7">
        <v>0</v>
      </c>
      <c r="BP16" s="7">
        <f t="shared" si="24"/>
        <v>527</v>
      </c>
      <c r="BQ16" s="7">
        <f t="shared" si="25"/>
        <v>18977962</v>
      </c>
      <c r="BR16" s="7">
        <f t="shared" si="26"/>
        <v>11823562</v>
      </c>
      <c r="BS16" s="7">
        <f t="shared" si="27"/>
        <v>0</v>
      </c>
      <c r="BT16" s="7">
        <f t="shared" si="28"/>
        <v>7154400</v>
      </c>
      <c r="BU16" s="7">
        <f t="shared" si="29"/>
        <v>0</v>
      </c>
      <c r="BV16" s="6">
        <v>12</v>
      </c>
      <c r="BW16" s="7">
        <v>878490</v>
      </c>
      <c r="BX16" s="7">
        <v>790641</v>
      </c>
      <c r="BY16" s="7">
        <v>14564</v>
      </c>
      <c r="BZ16" s="7">
        <v>73285</v>
      </c>
      <c r="CA16" s="7">
        <v>0</v>
      </c>
      <c r="CB16" s="7">
        <f t="shared" si="30"/>
        <v>13659</v>
      </c>
      <c r="CC16" s="7">
        <f t="shared" si="31"/>
        <v>508339662</v>
      </c>
      <c r="CD16" s="7">
        <f t="shared" si="32"/>
        <v>452249024</v>
      </c>
      <c r="CE16" s="7">
        <f t="shared" si="33"/>
        <v>20497478</v>
      </c>
      <c r="CF16" s="7">
        <f t="shared" si="34"/>
        <v>33909915</v>
      </c>
      <c r="CG16" s="7">
        <f t="shared" si="35"/>
        <v>1683245</v>
      </c>
      <c r="CH16" s="100">
        <v>26</v>
      </c>
      <c r="CI16" s="101">
        <v>152653</v>
      </c>
      <c r="CJ16" s="101">
        <v>137383</v>
      </c>
      <c r="CK16" s="101">
        <v>0</v>
      </c>
      <c r="CL16" s="101">
        <v>15270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52"/>
        <v>26</v>
      </c>
      <c r="DA16" s="101">
        <f t="shared" si="36"/>
        <v>152653</v>
      </c>
      <c r="DB16" s="101">
        <f t="shared" si="37"/>
        <v>137383</v>
      </c>
      <c r="DC16" s="101">
        <f t="shared" si="38"/>
        <v>0</v>
      </c>
      <c r="DD16" s="101">
        <f t="shared" si="39"/>
        <v>15270</v>
      </c>
      <c r="DE16" s="101">
        <f t="shared" si="40"/>
        <v>0</v>
      </c>
      <c r="DF16" s="101">
        <f t="shared" si="41"/>
        <v>13685</v>
      </c>
      <c r="DG16" s="101">
        <f t="shared" si="42"/>
        <v>508492315</v>
      </c>
      <c r="DH16" s="101">
        <f t="shared" si="43"/>
        <v>452386407</v>
      </c>
      <c r="DI16" s="101">
        <f t="shared" si="44"/>
        <v>20497478</v>
      </c>
      <c r="DJ16" s="101">
        <f t="shared" si="45"/>
        <v>33925185</v>
      </c>
      <c r="DK16" s="101">
        <f t="shared" si="46"/>
        <v>1683245</v>
      </c>
      <c r="DL16" s="101">
        <v>435</v>
      </c>
      <c r="DM16" s="101">
        <v>112</v>
      </c>
      <c r="DN16" s="101">
        <v>547</v>
      </c>
      <c r="DO16" s="101">
        <v>22</v>
      </c>
      <c r="DP16" s="101">
        <v>14</v>
      </c>
      <c r="DR16" s="16">
        <f>INDEX(現金給付!F:F,MATCH($A16,現金給付!$C:$C,0),1)</f>
        <v>26</v>
      </c>
      <c r="DS16" s="16">
        <f>INDEX(現金給付!G:G,MATCH($A16,現金給付!$C:$C,0),1)</f>
        <v>137383</v>
      </c>
      <c r="DT16" s="16">
        <f>INDEX(現金給付!N:N,MATCH($A16,現金給付!$C:$C,0),1)</f>
        <v>0</v>
      </c>
      <c r="DU16" s="16">
        <f>INDEX(現金給付!O:O,MATCH($A16,現金給付!$C:$C,0),1)</f>
        <v>0</v>
      </c>
      <c r="DV16" s="16">
        <f>INDEX(現金給付!V:V,MATCH($A16,現金給付!$C:$C,0),1)</f>
        <v>0</v>
      </c>
      <c r="DW16" s="16">
        <f>INDEX(現金給付!W:W,MATCH($A16,現金給付!$C:$C,0),1)</f>
        <v>0</v>
      </c>
      <c r="DX16" s="16">
        <f>INDEX(現金給付!AL:AL,MATCH($A16,現金給付!$C:$C,0),1)</f>
        <v>17</v>
      </c>
      <c r="DY16" s="16">
        <f>INDEX(現金給付!AM:AM,MATCH($A16,現金給付!$C:$C,0),1)</f>
        <v>581267</v>
      </c>
      <c r="DZ16" s="16">
        <f>INDEX(現金給付!AT:AT,MATCH($A16,現金給付!$C:$C,0),1)</f>
        <v>0</v>
      </c>
      <c r="EA16" s="16">
        <f>INDEX(現金給付!AU:AU,MATCH($A16,現金給付!$C:$C,0),1)</f>
        <v>0</v>
      </c>
      <c r="EB16" s="16">
        <f>INDEX(現金給付!BB:BB,MATCH($A16,現金給付!$C:$C,0),1)</f>
        <v>0</v>
      </c>
      <c r="EC16" s="16">
        <f>INDEX(現金給付!BC:BC,MATCH($A16,現金給付!$C:$C,0),1)</f>
        <v>0</v>
      </c>
      <c r="ED16" s="16">
        <f>INDEX(現金給付!BR:BR,MATCH($A16,現金給付!$C:$C,0),1)</f>
        <v>0</v>
      </c>
      <c r="EE16" s="16">
        <f>INDEX(現金給付!BS:BS,MATCH($A16,現金給付!$C:$C,0),1)</f>
        <v>0</v>
      </c>
      <c r="EF16" s="16">
        <f>INDEX(現金給付!BX:BX,MATCH($A16,現金給付!$C:$C,0),1)</f>
        <v>0</v>
      </c>
      <c r="EG16" s="16">
        <f>INDEX(現金給付!BY:BY,MATCH($A16,現金給付!$C:$C,0),1)</f>
        <v>0</v>
      </c>
      <c r="EH16" s="16">
        <f t="shared" si="47"/>
        <v>43</v>
      </c>
      <c r="EI16" s="16">
        <f t="shared" si="48"/>
        <v>718650</v>
      </c>
      <c r="EK16" s="7">
        <f t="shared" si="53"/>
        <v>13702</v>
      </c>
      <c r="EL16" s="7">
        <f t="shared" si="54"/>
        <v>509058312</v>
      </c>
      <c r="EN16" s="69">
        <f>ROUND(EL16/INDEX(被保険者数!O:O,MATCH(A16,被保険者数!A:A,0),1),0)</f>
        <v>902586</v>
      </c>
      <c r="EO16" s="1">
        <f t="shared" si="55"/>
        <v>9</v>
      </c>
      <c r="EP16" s="69">
        <f t="shared" si="49"/>
        <v>322062050</v>
      </c>
      <c r="EQ16" s="69">
        <f t="shared" si="50"/>
        <v>100243580</v>
      </c>
      <c r="ER16" s="69">
        <f t="shared" si="51"/>
        <v>86752682</v>
      </c>
      <c r="ES16" s="69">
        <f>ROUND(EP16/INDEX(被保険者数!O:O,MATCH(A16,被保険者数!A:A,0),1),0)</f>
        <v>571032</v>
      </c>
      <c r="ET16" s="69">
        <f t="shared" si="56"/>
        <v>9</v>
      </c>
      <c r="EU16" s="69">
        <f>ROUND(EQ16/INDEX(被保険者数!O:O,MATCH(A16,被保険者数!A:A,0),1),0)</f>
        <v>177737</v>
      </c>
      <c r="EV16" s="1">
        <f t="shared" si="57"/>
        <v>34</v>
      </c>
    </row>
    <row r="17" spans="1:152" s="1" customFormat="1" ht="15.95" customHeight="1" x14ac:dyDescent="0.15">
      <c r="A17" s="2" t="s">
        <v>38</v>
      </c>
      <c r="B17" s="6">
        <v>207</v>
      </c>
      <c r="C17" s="7">
        <v>119880200</v>
      </c>
      <c r="D17" s="7">
        <v>107892136</v>
      </c>
      <c r="E17" s="7">
        <v>7628075</v>
      </c>
      <c r="F17" s="7">
        <v>4287579</v>
      </c>
      <c r="G17" s="7">
        <v>72410</v>
      </c>
      <c r="H17" s="7">
        <v>3606</v>
      </c>
      <c r="I17" s="7">
        <v>61155910</v>
      </c>
      <c r="J17" s="7">
        <v>55040319</v>
      </c>
      <c r="K17" s="7">
        <v>1215191</v>
      </c>
      <c r="L17" s="7">
        <v>4560004</v>
      </c>
      <c r="M17" s="7">
        <v>340396</v>
      </c>
      <c r="N17" s="7">
        <f t="shared" si="0"/>
        <v>3813</v>
      </c>
      <c r="O17" s="7">
        <f t="shared" si="1"/>
        <v>181036110</v>
      </c>
      <c r="P17" s="7">
        <f t="shared" si="2"/>
        <v>162932455</v>
      </c>
      <c r="Q17" s="7">
        <f t="shared" si="3"/>
        <v>8843266</v>
      </c>
      <c r="R17" s="7">
        <f t="shared" si="4"/>
        <v>8847583</v>
      </c>
      <c r="S17" s="7">
        <f t="shared" si="5"/>
        <v>412806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240</v>
      </c>
      <c r="AA17" s="7">
        <v>3578360</v>
      </c>
      <c r="AB17" s="7">
        <v>3220524</v>
      </c>
      <c r="AC17" s="7">
        <v>0</v>
      </c>
      <c r="AD17" s="7">
        <v>357836</v>
      </c>
      <c r="AE17" s="7">
        <v>0</v>
      </c>
      <c r="AF17" s="7">
        <f t="shared" si="6"/>
        <v>240</v>
      </c>
      <c r="AG17" s="7">
        <f t="shared" si="7"/>
        <v>3578360</v>
      </c>
      <c r="AH17" s="7">
        <f t="shared" si="8"/>
        <v>3220524</v>
      </c>
      <c r="AI17" s="7">
        <f t="shared" si="9"/>
        <v>0</v>
      </c>
      <c r="AJ17" s="7">
        <f t="shared" si="10"/>
        <v>357836</v>
      </c>
      <c r="AK17" s="7">
        <f t="shared" si="11"/>
        <v>0</v>
      </c>
      <c r="AL17" s="6">
        <f t="shared" si="12"/>
        <v>4053</v>
      </c>
      <c r="AM17" s="7">
        <f t="shared" si="13"/>
        <v>184614470</v>
      </c>
      <c r="AN17" s="7">
        <f t="shared" si="14"/>
        <v>166152979</v>
      </c>
      <c r="AO17" s="7">
        <f t="shared" si="15"/>
        <v>8843266</v>
      </c>
      <c r="AP17" s="7">
        <f t="shared" si="16"/>
        <v>9205419</v>
      </c>
      <c r="AQ17" s="7">
        <f t="shared" si="17"/>
        <v>412806</v>
      </c>
      <c r="AR17" s="7">
        <v>1892</v>
      </c>
      <c r="AS17" s="7">
        <v>21844490</v>
      </c>
      <c r="AT17" s="7">
        <v>19660035</v>
      </c>
      <c r="AU17" s="7">
        <v>174774</v>
      </c>
      <c r="AV17" s="7">
        <v>1867913</v>
      </c>
      <c r="AW17" s="7">
        <v>141768</v>
      </c>
      <c r="AX17" s="7">
        <f t="shared" si="18"/>
        <v>5945</v>
      </c>
      <c r="AY17" s="7">
        <f t="shared" si="19"/>
        <v>206458960</v>
      </c>
      <c r="AZ17" s="7">
        <f t="shared" si="20"/>
        <v>185813014</v>
      </c>
      <c r="BA17" s="7">
        <f t="shared" si="21"/>
        <v>9018040</v>
      </c>
      <c r="BB17" s="7">
        <f t="shared" si="22"/>
        <v>11073332</v>
      </c>
      <c r="BC17" s="7">
        <f t="shared" si="23"/>
        <v>554574</v>
      </c>
      <c r="BD17" s="6">
        <v>204</v>
      </c>
      <c r="BE17" s="7">
        <v>7671622</v>
      </c>
      <c r="BF17" s="7">
        <v>4918072</v>
      </c>
      <c r="BG17" s="7">
        <v>0</v>
      </c>
      <c r="BH17" s="7">
        <v>2753550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24"/>
        <v>204</v>
      </c>
      <c r="BQ17" s="7">
        <f t="shared" si="25"/>
        <v>7671622</v>
      </c>
      <c r="BR17" s="7">
        <f t="shared" si="26"/>
        <v>4918072</v>
      </c>
      <c r="BS17" s="7">
        <f t="shared" si="27"/>
        <v>0</v>
      </c>
      <c r="BT17" s="7">
        <f t="shared" si="28"/>
        <v>2753550</v>
      </c>
      <c r="BU17" s="7">
        <f t="shared" si="29"/>
        <v>0</v>
      </c>
      <c r="BV17" s="6">
        <v>16</v>
      </c>
      <c r="BW17" s="7">
        <v>1746850</v>
      </c>
      <c r="BX17" s="7">
        <v>1572165</v>
      </c>
      <c r="BY17" s="7">
        <v>0</v>
      </c>
      <c r="BZ17" s="7">
        <v>62098</v>
      </c>
      <c r="CA17" s="7">
        <v>112587</v>
      </c>
      <c r="CB17" s="7">
        <f t="shared" si="30"/>
        <v>5961</v>
      </c>
      <c r="CC17" s="7">
        <f t="shared" si="31"/>
        <v>215877432</v>
      </c>
      <c r="CD17" s="7">
        <f t="shared" si="32"/>
        <v>192303251</v>
      </c>
      <c r="CE17" s="7">
        <f t="shared" si="33"/>
        <v>9018040</v>
      </c>
      <c r="CF17" s="7">
        <f t="shared" si="34"/>
        <v>13888980</v>
      </c>
      <c r="CG17" s="7">
        <f t="shared" si="35"/>
        <v>667161</v>
      </c>
      <c r="CH17" s="100">
        <v>5</v>
      </c>
      <c r="CI17" s="101">
        <v>18017</v>
      </c>
      <c r="CJ17" s="101">
        <v>16213</v>
      </c>
      <c r="CK17" s="101">
        <v>0</v>
      </c>
      <c r="CL17" s="101">
        <v>1804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52"/>
        <v>5</v>
      </c>
      <c r="DA17" s="101">
        <f t="shared" si="36"/>
        <v>18017</v>
      </c>
      <c r="DB17" s="101">
        <f t="shared" si="37"/>
        <v>16213</v>
      </c>
      <c r="DC17" s="101">
        <f t="shared" si="38"/>
        <v>0</v>
      </c>
      <c r="DD17" s="101">
        <f t="shared" si="39"/>
        <v>1804</v>
      </c>
      <c r="DE17" s="101">
        <f t="shared" si="40"/>
        <v>0</v>
      </c>
      <c r="DF17" s="101">
        <f t="shared" si="41"/>
        <v>5966</v>
      </c>
      <c r="DG17" s="101">
        <f t="shared" si="42"/>
        <v>215895449</v>
      </c>
      <c r="DH17" s="101">
        <f t="shared" si="43"/>
        <v>192319464</v>
      </c>
      <c r="DI17" s="101">
        <f t="shared" si="44"/>
        <v>9018040</v>
      </c>
      <c r="DJ17" s="101">
        <f t="shared" si="45"/>
        <v>13890784</v>
      </c>
      <c r="DK17" s="101">
        <f t="shared" si="46"/>
        <v>667161</v>
      </c>
      <c r="DL17" s="101">
        <v>162</v>
      </c>
      <c r="DM17" s="101">
        <v>116</v>
      </c>
      <c r="DN17" s="101">
        <v>278</v>
      </c>
      <c r="DO17" s="101">
        <v>30</v>
      </c>
      <c r="DP17" s="101">
        <v>0</v>
      </c>
      <c r="DR17" s="16">
        <f>INDEX(現金給付!F:F,MATCH($A17,現金給付!$C:$C,0),1)</f>
        <v>5</v>
      </c>
      <c r="DS17" s="16">
        <f>INDEX(現金給付!G:G,MATCH($A17,現金給付!$C:$C,0),1)</f>
        <v>16213</v>
      </c>
      <c r="DT17" s="16">
        <f>INDEX(現金給付!N:N,MATCH($A17,現金給付!$C:$C,0),1)</f>
        <v>0</v>
      </c>
      <c r="DU17" s="16">
        <f>INDEX(現金給付!O:O,MATCH($A17,現金給付!$C:$C,0),1)</f>
        <v>0</v>
      </c>
      <c r="DV17" s="16">
        <f>INDEX(現金給付!V:V,MATCH($A17,現金給付!$C:$C,0),1)</f>
        <v>0</v>
      </c>
      <c r="DW17" s="16">
        <f>INDEX(現金給付!W:W,MATCH($A17,現金給付!$C:$C,0),1)</f>
        <v>0</v>
      </c>
      <c r="DX17" s="16">
        <f>INDEX(現金給付!AL:AL,MATCH($A17,現金給付!$C:$C,0),1)</f>
        <v>12</v>
      </c>
      <c r="DY17" s="16">
        <f>INDEX(現金給付!AM:AM,MATCH($A17,現金給付!$C:$C,0),1)</f>
        <v>336472</v>
      </c>
      <c r="DZ17" s="16">
        <f>INDEX(現金給付!AT:AT,MATCH($A17,現金給付!$C:$C,0),1)</f>
        <v>0</v>
      </c>
      <c r="EA17" s="16">
        <f>INDEX(現金給付!AU:AU,MATCH($A17,現金給付!$C:$C,0),1)</f>
        <v>0</v>
      </c>
      <c r="EB17" s="16">
        <f>INDEX(現金給付!BB:BB,MATCH($A17,現金給付!$C:$C,0),1)</f>
        <v>0</v>
      </c>
      <c r="EC17" s="16">
        <f>INDEX(現金給付!BC:BC,MATCH($A17,現金給付!$C:$C,0),1)</f>
        <v>0</v>
      </c>
      <c r="ED17" s="16">
        <f>INDEX(現金給付!BR:BR,MATCH($A17,現金給付!$C:$C,0),1)</f>
        <v>0</v>
      </c>
      <c r="EE17" s="16">
        <f>INDEX(現金給付!BS:BS,MATCH($A17,現金給付!$C:$C,0),1)</f>
        <v>0</v>
      </c>
      <c r="EF17" s="16">
        <f>INDEX(現金給付!BX:BX,MATCH($A17,現金給付!$C:$C,0),1)</f>
        <v>0</v>
      </c>
      <c r="EG17" s="16">
        <f>INDEX(現金給付!BY:BY,MATCH($A17,現金給付!$C:$C,0),1)</f>
        <v>0</v>
      </c>
      <c r="EH17" s="16">
        <f t="shared" si="47"/>
        <v>17</v>
      </c>
      <c r="EI17" s="16">
        <f t="shared" si="48"/>
        <v>352685</v>
      </c>
      <c r="EK17" s="7">
        <f t="shared" si="53"/>
        <v>5978</v>
      </c>
      <c r="EL17" s="7">
        <f t="shared" si="54"/>
        <v>216230117</v>
      </c>
      <c r="EN17" s="69">
        <f>ROUND(EL17/INDEX(被保険者数!O:O,MATCH(A17,被保険者数!A:A,0),1),0)</f>
        <v>819053</v>
      </c>
      <c r="EO17" s="1">
        <f t="shared" si="55"/>
        <v>21</v>
      </c>
      <c r="EP17" s="69">
        <f t="shared" si="49"/>
        <v>119880200</v>
      </c>
      <c r="EQ17" s="69">
        <f t="shared" si="50"/>
        <v>64734270</v>
      </c>
      <c r="ER17" s="69">
        <f t="shared" si="51"/>
        <v>31615647</v>
      </c>
      <c r="ES17" s="69">
        <f>ROUND(EP17/INDEX(被保険者数!O:O,MATCH(A17,被保険者数!A:A,0),1),0)</f>
        <v>454092</v>
      </c>
      <c r="ET17" s="69">
        <f t="shared" si="56"/>
        <v>27</v>
      </c>
      <c r="EU17" s="69">
        <f>ROUND(EQ17/INDEX(被保険者数!O:O,MATCH(A17,被保険者数!A:A,0),1),0)</f>
        <v>245206</v>
      </c>
      <c r="EV17" s="1">
        <f t="shared" si="57"/>
        <v>3</v>
      </c>
    </row>
    <row r="18" spans="1:152" s="1" customFormat="1" ht="15.95" customHeight="1" x14ac:dyDescent="0.15">
      <c r="A18" s="2" t="s">
        <v>39</v>
      </c>
      <c r="B18" s="6">
        <v>1360</v>
      </c>
      <c r="C18" s="7">
        <v>812796590</v>
      </c>
      <c r="D18" s="7">
        <v>731516790</v>
      </c>
      <c r="E18" s="7">
        <v>53024306</v>
      </c>
      <c r="F18" s="7">
        <v>26068972</v>
      </c>
      <c r="G18" s="7">
        <v>2186522</v>
      </c>
      <c r="H18" s="7">
        <v>15925</v>
      </c>
      <c r="I18" s="7">
        <v>285732860</v>
      </c>
      <c r="J18" s="7">
        <v>257159574</v>
      </c>
      <c r="K18" s="7">
        <v>5938708</v>
      </c>
      <c r="L18" s="7">
        <v>19146592</v>
      </c>
      <c r="M18" s="7">
        <v>3487986</v>
      </c>
      <c r="N18" s="7">
        <f t="shared" si="0"/>
        <v>17285</v>
      </c>
      <c r="O18" s="7">
        <f t="shared" si="1"/>
        <v>1098529450</v>
      </c>
      <c r="P18" s="7">
        <f t="shared" si="2"/>
        <v>988676364</v>
      </c>
      <c r="Q18" s="7">
        <f t="shared" si="3"/>
        <v>58963014</v>
      </c>
      <c r="R18" s="7">
        <f t="shared" si="4"/>
        <v>45215564</v>
      </c>
      <c r="S18" s="7">
        <f t="shared" si="5"/>
        <v>5674508</v>
      </c>
      <c r="T18" s="6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1826</v>
      </c>
      <c r="AA18" s="7">
        <v>23552020</v>
      </c>
      <c r="AB18" s="7">
        <v>21196818</v>
      </c>
      <c r="AC18" s="7">
        <v>8791</v>
      </c>
      <c r="AD18" s="7">
        <v>2346411</v>
      </c>
      <c r="AE18" s="7">
        <v>0</v>
      </c>
      <c r="AF18" s="7">
        <f t="shared" si="6"/>
        <v>1826</v>
      </c>
      <c r="AG18" s="7">
        <f t="shared" si="7"/>
        <v>23552020</v>
      </c>
      <c r="AH18" s="7">
        <f t="shared" si="8"/>
        <v>21196818</v>
      </c>
      <c r="AI18" s="7">
        <f t="shared" si="9"/>
        <v>8791</v>
      </c>
      <c r="AJ18" s="7">
        <f t="shared" si="10"/>
        <v>2346411</v>
      </c>
      <c r="AK18" s="7">
        <f t="shared" si="11"/>
        <v>0</v>
      </c>
      <c r="AL18" s="6">
        <f t="shared" si="12"/>
        <v>19111</v>
      </c>
      <c r="AM18" s="7">
        <f t="shared" si="13"/>
        <v>1122081470</v>
      </c>
      <c r="AN18" s="7">
        <f t="shared" si="14"/>
        <v>1009873182</v>
      </c>
      <c r="AO18" s="7">
        <f t="shared" si="15"/>
        <v>58971805</v>
      </c>
      <c r="AP18" s="7">
        <f t="shared" si="16"/>
        <v>47561975</v>
      </c>
      <c r="AQ18" s="7">
        <f t="shared" si="17"/>
        <v>5674508</v>
      </c>
      <c r="AR18" s="7">
        <v>10489</v>
      </c>
      <c r="AS18" s="7">
        <v>149087480</v>
      </c>
      <c r="AT18" s="7">
        <v>134178728</v>
      </c>
      <c r="AU18" s="7">
        <v>1948363</v>
      </c>
      <c r="AV18" s="7">
        <v>12276514</v>
      </c>
      <c r="AW18" s="7">
        <v>683875</v>
      </c>
      <c r="AX18" s="7">
        <f t="shared" si="18"/>
        <v>29600</v>
      </c>
      <c r="AY18" s="7">
        <f t="shared" si="19"/>
        <v>1271168950</v>
      </c>
      <c r="AZ18" s="7">
        <f t="shared" si="20"/>
        <v>1144051910</v>
      </c>
      <c r="BA18" s="7">
        <f t="shared" si="21"/>
        <v>60920168</v>
      </c>
      <c r="BB18" s="7">
        <f t="shared" si="22"/>
        <v>59838489</v>
      </c>
      <c r="BC18" s="7">
        <f t="shared" si="23"/>
        <v>6358383</v>
      </c>
      <c r="BD18" s="6">
        <v>1326</v>
      </c>
      <c r="BE18" s="7">
        <v>50976732</v>
      </c>
      <c r="BF18" s="7">
        <v>33427042</v>
      </c>
      <c r="BG18" s="7">
        <v>0</v>
      </c>
      <c r="BH18" s="7">
        <v>17532120</v>
      </c>
      <c r="BI18" s="7">
        <v>17570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f t="shared" si="24"/>
        <v>1326</v>
      </c>
      <c r="BQ18" s="7">
        <f t="shared" si="25"/>
        <v>50976732</v>
      </c>
      <c r="BR18" s="7">
        <f t="shared" si="26"/>
        <v>33427042</v>
      </c>
      <c r="BS18" s="7">
        <f t="shared" si="27"/>
        <v>0</v>
      </c>
      <c r="BT18" s="7">
        <f t="shared" si="28"/>
        <v>17532120</v>
      </c>
      <c r="BU18" s="7">
        <f t="shared" si="29"/>
        <v>17570</v>
      </c>
      <c r="BV18" s="6">
        <v>110</v>
      </c>
      <c r="BW18" s="7">
        <v>11329270</v>
      </c>
      <c r="BX18" s="7">
        <v>10196343</v>
      </c>
      <c r="BY18" s="7">
        <v>315566</v>
      </c>
      <c r="BZ18" s="7">
        <v>411536</v>
      </c>
      <c r="CA18" s="7">
        <v>405825</v>
      </c>
      <c r="CB18" s="7">
        <f t="shared" si="30"/>
        <v>29710</v>
      </c>
      <c r="CC18" s="7">
        <f t="shared" si="31"/>
        <v>1333474952</v>
      </c>
      <c r="CD18" s="7">
        <f t="shared" si="32"/>
        <v>1187675295</v>
      </c>
      <c r="CE18" s="7">
        <f t="shared" si="33"/>
        <v>61235734</v>
      </c>
      <c r="CF18" s="7">
        <f t="shared" si="34"/>
        <v>77782145</v>
      </c>
      <c r="CG18" s="7">
        <f t="shared" si="35"/>
        <v>6781778</v>
      </c>
      <c r="CH18" s="100">
        <v>43</v>
      </c>
      <c r="CI18" s="101">
        <v>203512</v>
      </c>
      <c r="CJ18" s="101">
        <v>183149</v>
      </c>
      <c r="CK18" s="101">
        <v>0</v>
      </c>
      <c r="CL18" s="101">
        <v>20363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52"/>
        <v>43</v>
      </c>
      <c r="DA18" s="101">
        <f t="shared" si="36"/>
        <v>203512</v>
      </c>
      <c r="DB18" s="101">
        <f t="shared" si="37"/>
        <v>183149</v>
      </c>
      <c r="DC18" s="101">
        <f t="shared" si="38"/>
        <v>0</v>
      </c>
      <c r="DD18" s="101">
        <f t="shared" si="39"/>
        <v>20363</v>
      </c>
      <c r="DE18" s="101">
        <f t="shared" si="40"/>
        <v>0</v>
      </c>
      <c r="DF18" s="101">
        <f t="shared" si="41"/>
        <v>29753</v>
      </c>
      <c r="DG18" s="101">
        <f t="shared" si="42"/>
        <v>1333678464</v>
      </c>
      <c r="DH18" s="101">
        <f t="shared" si="43"/>
        <v>1187858444</v>
      </c>
      <c r="DI18" s="101">
        <f t="shared" si="44"/>
        <v>61235734</v>
      </c>
      <c r="DJ18" s="101">
        <f t="shared" si="45"/>
        <v>77802508</v>
      </c>
      <c r="DK18" s="101">
        <f t="shared" si="46"/>
        <v>6781778</v>
      </c>
      <c r="DL18" s="101">
        <v>1111</v>
      </c>
      <c r="DM18" s="101">
        <v>512</v>
      </c>
      <c r="DN18" s="101">
        <v>1623</v>
      </c>
      <c r="DO18" s="101">
        <v>187</v>
      </c>
      <c r="DP18" s="101">
        <v>15</v>
      </c>
      <c r="DR18" s="16">
        <f>INDEX(現金給付!F:F,MATCH($A18,現金給付!$C:$C,0),1)</f>
        <v>43</v>
      </c>
      <c r="DS18" s="16">
        <f>INDEX(現金給付!G:G,MATCH($A18,現金給付!$C:$C,0),1)</f>
        <v>183149</v>
      </c>
      <c r="DT18" s="16">
        <f>INDEX(現金給付!N:N,MATCH($A18,現金給付!$C:$C,0),1)</f>
        <v>44</v>
      </c>
      <c r="DU18" s="16">
        <f>INDEX(現金給付!O:O,MATCH($A18,現金給付!$C:$C,0),1)</f>
        <v>578814</v>
      </c>
      <c r="DV18" s="16">
        <f>INDEX(現金給付!V:V,MATCH($A18,現金給付!$C:$C,0),1)</f>
        <v>55</v>
      </c>
      <c r="DW18" s="16">
        <f>INDEX(現金給付!W:W,MATCH($A18,現金給付!$C:$C,0),1)</f>
        <v>1348785</v>
      </c>
      <c r="DX18" s="16">
        <f>INDEX(現金給付!AL:AL,MATCH($A18,現金給付!$C:$C,0),1)</f>
        <v>30</v>
      </c>
      <c r="DY18" s="16">
        <f>INDEX(現金給付!AM:AM,MATCH($A18,現金給付!$C:$C,0),1)</f>
        <v>902636</v>
      </c>
      <c r="DZ18" s="16">
        <f>INDEX(現金給付!AT:AT,MATCH($A18,現金給付!$C:$C,0),1)</f>
        <v>1</v>
      </c>
      <c r="EA18" s="16">
        <f>INDEX(現金給付!AU:AU,MATCH($A18,現金給付!$C:$C,0),1)</f>
        <v>11214</v>
      </c>
      <c r="EB18" s="16">
        <f>INDEX(現金給付!BB:BB,MATCH($A18,現金給付!$C:$C,0),1)</f>
        <v>0</v>
      </c>
      <c r="EC18" s="16">
        <f>INDEX(現金給付!BC:BC,MATCH($A18,現金給付!$C:$C,0),1)</f>
        <v>0</v>
      </c>
      <c r="ED18" s="16">
        <f>INDEX(現金給付!BR:BR,MATCH($A18,現金給付!$C:$C,0),1)</f>
        <v>0</v>
      </c>
      <c r="EE18" s="16">
        <f>INDEX(現金給付!BS:BS,MATCH($A18,現金給付!$C:$C,0),1)</f>
        <v>0</v>
      </c>
      <c r="EF18" s="16">
        <f>INDEX(現金給付!BX:BX,MATCH($A18,現金給付!$C:$C,0),1)</f>
        <v>0</v>
      </c>
      <c r="EG18" s="16">
        <f>INDEX(現金給付!BY:BY,MATCH($A18,現金給付!$C:$C,0),1)</f>
        <v>0</v>
      </c>
      <c r="EH18" s="16">
        <f t="shared" si="47"/>
        <v>173</v>
      </c>
      <c r="EI18" s="16">
        <f t="shared" si="48"/>
        <v>3024598</v>
      </c>
      <c r="EK18" s="7">
        <f t="shared" si="53"/>
        <v>29883</v>
      </c>
      <c r="EL18" s="7">
        <f t="shared" si="54"/>
        <v>1336499550</v>
      </c>
      <c r="EN18" s="69">
        <f>ROUND(EL18/INDEX(被保険者数!O:O,MATCH(A18,被保険者数!A:A,0),1),0)</f>
        <v>892189</v>
      </c>
      <c r="EO18" s="1">
        <f t="shared" si="55"/>
        <v>10</v>
      </c>
      <c r="EP18" s="69">
        <f t="shared" si="49"/>
        <v>812796590</v>
      </c>
      <c r="EQ18" s="69">
        <f t="shared" si="50"/>
        <v>309284880</v>
      </c>
      <c r="ER18" s="69">
        <f t="shared" si="51"/>
        <v>214418080</v>
      </c>
      <c r="ES18" s="69">
        <f>ROUND(EP18/INDEX(被保険者数!O:O,MATCH(A18,被保険者数!A:A,0),1),0)</f>
        <v>542588</v>
      </c>
      <c r="ET18" s="69">
        <f t="shared" si="56"/>
        <v>11</v>
      </c>
      <c r="EU18" s="69">
        <f>ROUND(EQ18/INDEX(被保険者数!O:O,MATCH(A18,被保険者数!A:A,0),1),0)</f>
        <v>206465</v>
      </c>
      <c r="EV18" s="1">
        <f t="shared" si="57"/>
        <v>18</v>
      </c>
    </row>
    <row r="19" spans="1:152" s="1" customFormat="1" ht="15.95" customHeight="1" x14ac:dyDescent="0.15">
      <c r="A19" s="2" t="s">
        <v>40</v>
      </c>
      <c r="B19" s="6">
        <v>2211</v>
      </c>
      <c r="C19" s="7">
        <v>1268128560</v>
      </c>
      <c r="D19" s="7">
        <v>1141320340</v>
      </c>
      <c r="E19" s="7">
        <v>76197407</v>
      </c>
      <c r="F19" s="7">
        <v>46033443</v>
      </c>
      <c r="G19" s="7">
        <v>4577370</v>
      </c>
      <c r="H19" s="7">
        <v>22020</v>
      </c>
      <c r="I19" s="7">
        <v>466273280</v>
      </c>
      <c r="J19" s="7">
        <v>419645946</v>
      </c>
      <c r="K19" s="7">
        <v>11673699</v>
      </c>
      <c r="L19" s="7">
        <v>27576207</v>
      </c>
      <c r="M19" s="7">
        <v>7377428</v>
      </c>
      <c r="N19" s="7">
        <f t="shared" si="0"/>
        <v>24231</v>
      </c>
      <c r="O19" s="7">
        <f t="shared" si="1"/>
        <v>1734401840</v>
      </c>
      <c r="P19" s="7">
        <f t="shared" si="2"/>
        <v>1560966286</v>
      </c>
      <c r="Q19" s="7">
        <f t="shared" si="3"/>
        <v>87871106</v>
      </c>
      <c r="R19" s="7">
        <f t="shared" si="4"/>
        <v>73609650</v>
      </c>
      <c r="S19" s="7">
        <f t="shared" si="5"/>
        <v>11954798</v>
      </c>
      <c r="T19" s="6">
        <v>2</v>
      </c>
      <c r="U19" s="7">
        <v>385400</v>
      </c>
      <c r="V19" s="7">
        <v>346861</v>
      </c>
      <c r="W19" s="7">
        <v>1989</v>
      </c>
      <c r="X19" s="7">
        <v>36550</v>
      </c>
      <c r="Y19" s="7">
        <v>0</v>
      </c>
      <c r="Z19" s="7">
        <v>1921</v>
      </c>
      <c r="AA19" s="7">
        <v>28226520</v>
      </c>
      <c r="AB19" s="7">
        <v>25403868</v>
      </c>
      <c r="AC19" s="7">
        <v>6536</v>
      </c>
      <c r="AD19" s="7">
        <v>2816116</v>
      </c>
      <c r="AE19" s="7">
        <v>0</v>
      </c>
      <c r="AF19" s="7">
        <f t="shared" si="6"/>
        <v>1923</v>
      </c>
      <c r="AG19" s="7">
        <f t="shared" si="7"/>
        <v>28611920</v>
      </c>
      <c r="AH19" s="7">
        <f t="shared" si="8"/>
        <v>25750729</v>
      </c>
      <c r="AI19" s="7">
        <f t="shared" si="9"/>
        <v>8525</v>
      </c>
      <c r="AJ19" s="7">
        <f t="shared" si="10"/>
        <v>2852666</v>
      </c>
      <c r="AK19" s="7">
        <f t="shared" si="11"/>
        <v>0</v>
      </c>
      <c r="AL19" s="6">
        <f t="shared" si="12"/>
        <v>26154</v>
      </c>
      <c r="AM19" s="7">
        <f t="shared" si="13"/>
        <v>1763013760</v>
      </c>
      <c r="AN19" s="7">
        <f t="shared" si="14"/>
        <v>1586717015</v>
      </c>
      <c r="AO19" s="7">
        <f t="shared" si="15"/>
        <v>87879631</v>
      </c>
      <c r="AP19" s="7">
        <f t="shared" si="16"/>
        <v>76462316</v>
      </c>
      <c r="AQ19" s="7">
        <f t="shared" si="17"/>
        <v>11954798</v>
      </c>
      <c r="AR19" s="7">
        <v>16870</v>
      </c>
      <c r="AS19" s="7">
        <v>214435680</v>
      </c>
      <c r="AT19" s="7">
        <v>192992115</v>
      </c>
      <c r="AU19" s="7">
        <v>1234140</v>
      </c>
      <c r="AV19" s="7">
        <v>19530847</v>
      </c>
      <c r="AW19" s="7">
        <v>678578</v>
      </c>
      <c r="AX19" s="7">
        <f t="shared" si="18"/>
        <v>43024</v>
      </c>
      <c r="AY19" s="7">
        <f t="shared" si="19"/>
        <v>1977449440</v>
      </c>
      <c r="AZ19" s="7">
        <f t="shared" si="20"/>
        <v>1779709130</v>
      </c>
      <c r="BA19" s="7">
        <f t="shared" si="21"/>
        <v>89113771</v>
      </c>
      <c r="BB19" s="7">
        <f t="shared" si="22"/>
        <v>95993163</v>
      </c>
      <c r="BC19" s="7">
        <f t="shared" si="23"/>
        <v>12633376</v>
      </c>
      <c r="BD19" s="6">
        <v>2153</v>
      </c>
      <c r="BE19" s="7">
        <v>89834039</v>
      </c>
      <c r="BF19" s="7">
        <v>56666439</v>
      </c>
      <c r="BG19" s="7">
        <v>0</v>
      </c>
      <c r="BH19" s="7">
        <v>33117000</v>
      </c>
      <c r="BI19" s="7">
        <v>50600</v>
      </c>
      <c r="BJ19" s="7">
        <v>2</v>
      </c>
      <c r="BK19" s="7">
        <v>4940</v>
      </c>
      <c r="BL19" s="7">
        <v>3930</v>
      </c>
      <c r="BM19" s="7">
        <v>0</v>
      </c>
      <c r="BN19" s="7">
        <v>1010</v>
      </c>
      <c r="BO19" s="7">
        <v>0</v>
      </c>
      <c r="BP19" s="7">
        <f t="shared" si="24"/>
        <v>2155</v>
      </c>
      <c r="BQ19" s="7">
        <f t="shared" si="25"/>
        <v>89838979</v>
      </c>
      <c r="BR19" s="7">
        <f t="shared" si="26"/>
        <v>56670369</v>
      </c>
      <c r="BS19" s="7">
        <f t="shared" si="27"/>
        <v>0</v>
      </c>
      <c r="BT19" s="7">
        <f t="shared" si="28"/>
        <v>33118010</v>
      </c>
      <c r="BU19" s="7">
        <f t="shared" si="29"/>
        <v>50600</v>
      </c>
      <c r="BV19" s="6">
        <v>103</v>
      </c>
      <c r="BW19" s="7">
        <v>12893450</v>
      </c>
      <c r="BX19" s="7">
        <v>11604104</v>
      </c>
      <c r="BY19" s="7">
        <v>531353</v>
      </c>
      <c r="BZ19" s="7">
        <v>647783</v>
      </c>
      <c r="CA19" s="7">
        <v>110210</v>
      </c>
      <c r="CB19" s="7">
        <f t="shared" si="30"/>
        <v>43127</v>
      </c>
      <c r="CC19" s="7">
        <f t="shared" si="31"/>
        <v>2080181869</v>
      </c>
      <c r="CD19" s="7">
        <f t="shared" si="32"/>
        <v>1847983603</v>
      </c>
      <c r="CE19" s="7">
        <f t="shared" si="33"/>
        <v>89645124</v>
      </c>
      <c r="CF19" s="7">
        <f t="shared" si="34"/>
        <v>129758956</v>
      </c>
      <c r="CG19" s="7">
        <f t="shared" si="35"/>
        <v>12794186</v>
      </c>
      <c r="CH19" s="100">
        <v>66</v>
      </c>
      <c r="CI19" s="101">
        <v>290688</v>
      </c>
      <c r="CJ19" s="101">
        <v>261607</v>
      </c>
      <c r="CK19" s="101">
        <v>0</v>
      </c>
      <c r="CL19" s="101">
        <v>29081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52"/>
        <v>66</v>
      </c>
      <c r="DA19" s="101">
        <f t="shared" si="36"/>
        <v>290688</v>
      </c>
      <c r="DB19" s="101">
        <f t="shared" si="37"/>
        <v>261607</v>
      </c>
      <c r="DC19" s="101">
        <f t="shared" si="38"/>
        <v>0</v>
      </c>
      <c r="DD19" s="101">
        <f t="shared" si="39"/>
        <v>29081</v>
      </c>
      <c r="DE19" s="101">
        <f t="shared" si="40"/>
        <v>0</v>
      </c>
      <c r="DF19" s="101">
        <f t="shared" si="41"/>
        <v>43193</v>
      </c>
      <c r="DG19" s="101">
        <f t="shared" si="42"/>
        <v>2080472557</v>
      </c>
      <c r="DH19" s="101">
        <f t="shared" si="43"/>
        <v>1848245210</v>
      </c>
      <c r="DI19" s="101">
        <f t="shared" si="44"/>
        <v>89645124</v>
      </c>
      <c r="DJ19" s="101">
        <f t="shared" si="45"/>
        <v>129788037</v>
      </c>
      <c r="DK19" s="101">
        <f t="shared" si="46"/>
        <v>12794186</v>
      </c>
      <c r="DL19" s="101">
        <v>1714</v>
      </c>
      <c r="DM19" s="101">
        <v>702</v>
      </c>
      <c r="DN19" s="101">
        <v>2416</v>
      </c>
      <c r="DO19" s="101">
        <v>273</v>
      </c>
      <c r="DP19" s="101">
        <v>35</v>
      </c>
      <c r="DR19" s="16">
        <f>INDEX(現金給付!F:F,MATCH($A19,現金給付!$C:$C,0),1)</f>
        <v>66</v>
      </c>
      <c r="DS19" s="16">
        <f>INDEX(現金給付!G:G,MATCH($A19,現金給付!$C:$C,0),1)</f>
        <v>261607</v>
      </c>
      <c r="DT19" s="16">
        <f>INDEX(現金給付!N:N,MATCH($A19,現金給付!$C:$C,0),1)</f>
        <v>0</v>
      </c>
      <c r="DU19" s="16">
        <f>INDEX(現金給付!O:O,MATCH($A19,現金給付!$C:$C,0),1)</f>
        <v>0</v>
      </c>
      <c r="DV19" s="16">
        <f>INDEX(現金給付!V:V,MATCH($A19,現金給付!$C:$C,0),1)</f>
        <v>2</v>
      </c>
      <c r="DW19" s="16">
        <f>INDEX(現金給付!W:W,MATCH($A19,現金給付!$C:$C,0),1)</f>
        <v>116820</v>
      </c>
      <c r="DX19" s="16">
        <f>INDEX(現金給付!AL:AL,MATCH($A19,現金給付!$C:$C,0),1)</f>
        <v>44</v>
      </c>
      <c r="DY19" s="16">
        <f>INDEX(現金給付!AM:AM,MATCH($A19,現金給付!$C:$C,0),1)</f>
        <v>1385296</v>
      </c>
      <c r="DZ19" s="16">
        <f>INDEX(現金給付!AT:AT,MATCH($A19,現金給付!$C:$C,0),1)</f>
        <v>3</v>
      </c>
      <c r="EA19" s="16">
        <f>INDEX(現金給付!AU:AU,MATCH($A19,現金給付!$C:$C,0),1)</f>
        <v>53685</v>
      </c>
      <c r="EB19" s="16">
        <f>INDEX(現金給付!BB:BB,MATCH($A19,現金給付!$C:$C,0),1)</f>
        <v>0</v>
      </c>
      <c r="EC19" s="16">
        <f>INDEX(現金給付!BC:BC,MATCH($A19,現金給付!$C:$C,0),1)</f>
        <v>0</v>
      </c>
      <c r="ED19" s="16">
        <f>INDEX(現金給付!BR:BR,MATCH($A19,現金給付!$C:$C,0),1)</f>
        <v>0</v>
      </c>
      <c r="EE19" s="16">
        <f>INDEX(現金給付!BS:BS,MATCH($A19,現金給付!$C:$C,0),1)</f>
        <v>0</v>
      </c>
      <c r="EF19" s="16">
        <f>INDEX(現金給付!BX:BX,MATCH($A19,現金給付!$C:$C,0),1)</f>
        <v>0</v>
      </c>
      <c r="EG19" s="16">
        <f>INDEX(現金給付!BY:BY,MATCH($A19,現金給付!$C:$C,0),1)</f>
        <v>0</v>
      </c>
      <c r="EH19" s="16">
        <f t="shared" si="47"/>
        <v>115</v>
      </c>
      <c r="EI19" s="16">
        <f t="shared" si="48"/>
        <v>1817408</v>
      </c>
      <c r="EK19" s="7">
        <f t="shared" si="53"/>
        <v>43242</v>
      </c>
      <c r="EL19" s="7">
        <f t="shared" si="54"/>
        <v>2081999277</v>
      </c>
      <c r="EN19" s="69">
        <f>ROUND(EL19/INDEX(被保険者数!O:O,MATCH(A19,被保険者数!A:A,0),1),0)</f>
        <v>1075969</v>
      </c>
      <c r="EO19" s="1">
        <f t="shared" si="55"/>
        <v>3</v>
      </c>
      <c r="EP19" s="69">
        <f t="shared" si="49"/>
        <v>1268513960</v>
      </c>
      <c r="EQ19" s="69">
        <f t="shared" si="50"/>
        <v>494499800</v>
      </c>
      <c r="ER19" s="69">
        <f t="shared" si="51"/>
        <v>318985517</v>
      </c>
      <c r="ES19" s="69">
        <f>ROUND(EP19/INDEX(被保険者数!O:O,MATCH(A19,被保険者数!A:A,0),1),0)</f>
        <v>655563</v>
      </c>
      <c r="ET19" s="69">
        <f t="shared" si="56"/>
        <v>3</v>
      </c>
      <c r="EU19" s="69">
        <f>ROUND(EQ19/INDEX(被保険者数!O:O,MATCH(A19,被保険者数!A:A,0),1),0)</f>
        <v>255555</v>
      </c>
      <c r="EV19" s="1">
        <f t="shared" si="57"/>
        <v>1</v>
      </c>
    </row>
    <row r="20" spans="1:152" s="1" customFormat="1" ht="15.95" customHeight="1" x14ac:dyDescent="0.15">
      <c r="A20" s="2" t="s">
        <v>41</v>
      </c>
      <c r="B20" s="6">
        <v>872</v>
      </c>
      <c r="C20" s="7">
        <v>573880190</v>
      </c>
      <c r="D20" s="7">
        <v>516494459</v>
      </c>
      <c r="E20" s="7">
        <v>34302445</v>
      </c>
      <c r="F20" s="7">
        <v>22669356</v>
      </c>
      <c r="G20" s="7">
        <v>413930</v>
      </c>
      <c r="H20" s="7">
        <v>12814</v>
      </c>
      <c r="I20" s="7">
        <v>229755010</v>
      </c>
      <c r="J20" s="7">
        <v>206779509</v>
      </c>
      <c r="K20" s="7">
        <v>6036221</v>
      </c>
      <c r="L20" s="7">
        <v>15501178</v>
      </c>
      <c r="M20" s="7">
        <v>1438102</v>
      </c>
      <c r="N20" s="7">
        <f t="shared" si="0"/>
        <v>13686</v>
      </c>
      <c r="O20" s="7">
        <f t="shared" si="1"/>
        <v>803635200</v>
      </c>
      <c r="P20" s="7">
        <f t="shared" si="2"/>
        <v>723273968</v>
      </c>
      <c r="Q20" s="7">
        <f t="shared" si="3"/>
        <v>40338666</v>
      </c>
      <c r="R20" s="7">
        <f t="shared" si="4"/>
        <v>38170534</v>
      </c>
      <c r="S20" s="7">
        <f t="shared" si="5"/>
        <v>1852032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1444</v>
      </c>
      <c r="AA20" s="7">
        <v>20482900</v>
      </c>
      <c r="AB20" s="7">
        <v>18434610</v>
      </c>
      <c r="AC20" s="7">
        <v>88</v>
      </c>
      <c r="AD20" s="7">
        <v>2048202</v>
      </c>
      <c r="AE20" s="7">
        <v>0</v>
      </c>
      <c r="AF20" s="7">
        <f t="shared" si="6"/>
        <v>1444</v>
      </c>
      <c r="AG20" s="7">
        <f t="shared" si="7"/>
        <v>20482900</v>
      </c>
      <c r="AH20" s="7">
        <f t="shared" si="8"/>
        <v>18434610</v>
      </c>
      <c r="AI20" s="7">
        <f t="shared" si="9"/>
        <v>88</v>
      </c>
      <c r="AJ20" s="7">
        <f t="shared" si="10"/>
        <v>2048202</v>
      </c>
      <c r="AK20" s="7">
        <f t="shared" si="11"/>
        <v>0</v>
      </c>
      <c r="AL20" s="6">
        <f t="shared" si="12"/>
        <v>15130</v>
      </c>
      <c r="AM20" s="7">
        <f t="shared" si="13"/>
        <v>824118100</v>
      </c>
      <c r="AN20" s="7">
        <f t="shared" si="14"/>
        <v>741708578</v>
      </c>
      <c r="AO20" s="7">
        <f t="shared" si="15"/>
        <v>40338754</v>
      </c>
      <c r="AP20" s="7">
        <f t="shared" si="16"/>
        <v>40218736</v>
      </c>
      <c r="AQ20" s="7">
        <f t="shared" si="17"/>
        <v>1852032</v>
      </c>
      <c r="AR20" s="7">
        <v>9574</v>
      </c>
      <c r="AS20" s="7">
        <v>133327700</v>
      </c>
      <c r="AT20" s="7">
        <v>119994931</v>
      </c>
      <c r="AU20" s="7">
        <v>638277</v>
      </c>
      <c r="AV20" s="7">
        <v>11999483</v>
      </c>
      <c r="AW20" s="7">
        <v>695009</v>
      </c>
      <c r="AX20" s="7">
        <f t="shared" si="18"/>
        <v>24704</v>
      </c>
      <c r="AY20" s="7">
        <f t="shared" si="19"/>
        <v>957445800</v>
      </c>
      <c r="AZ20" s="7">
        <f t="shared" si="20"/>
        <v>861703509</v>
      </c>
      <c r="BA20" s="7">
        <f t="shared" si="21"/>
        <v>40977031</v>
      </c>
      <c r="BB20" s="7">
        <f t="shared" si="22"/>
        <v>52218219</v>
      </c>
      <c r="BC20" s="7">
        <f t="shared" si="23"/>
        <v>2547041</v>
      </c>
      <c r="BD20" s="6">
        <v>849</v>
      </c>
      <c r="BE20" s="7">
        <v>30529123</v>
      </c>
      <c r="BF20" s="7">
        <v>17770143</v>
      </c>
      <c r="BG20" s="7">
        <v>0</v>
      </c>
      <c r="BH20" s="7">
        <v>12755060</v>
      </c>
      <c r="BI20" s="7">
        <v>3920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f t="shared" si="24"/>
        <v>849</v>
      </c>
      <c r="BQ20" s="7">
        <f t="shared" si="25"/>
        <v>30529123</v>
      </c>
      <c r="BR20" s="7">
        <f t="shared" si="26"/>
        <v>17770143</v>
      </c>
      <c r="BS20" s="7">
        <f t="shared" si="27"/>
        <v>0</v>
      </c>
      <c r="BT20" s="7">
        <f t="shared" si="28"/>
        <v>12755060</v>
      </c>
      <c r="BU20" s="7">
        <f t="shared" si="29"/>
        <v>3920</v>
      </c>
      <c r="BV20" s="6">
        <v>117</v>
      </c>
      <c r="BW20" s="7">
        <v>14083310</v>
      </c>
      <c r="BX20" s="7">
        <v>12674979</v>
      </c>
      <c r="BY20" s="7">
        <v>420609</v>
      </c>
      <c r="BZ20" s="7">
        <v>810591</v>
      </c>
      <c r="CA20" s="7">
        <v>177131</v>
      </c>
      <c r="CB20" s="7">
        <f t="shared" si="30"/>
        <v>24821</v>
      </c>
      <c r="CC20" s="7">
        <f t="shared" si="31"/>
        <v>1002058233</v>
      </c>
      <c r="CD20" s="7">
        <f t="shared" si="32"/>
        <v>892148631</v>
      </c>
      <c r="CE20" s="7">
        <f t="shared" si="33"/>
        <v>41397640</v>
      </c>
      <c r="CF20" s="7">
        <f t="shared" si="34"/>
        <v>65783870</v>
      </c>
      <c r="CG20" s="7">
        <f t="shared" si="35"/>
        <v>2728092</v>
      </c>
      <c r="CH20" s="100">
        <v>106</v>
      </c>
      <c r="CI20" s="101">
        <v>578392</v>
      </c>
      <c r="CJ20" s="101">
        <v>520516</v>
      </c>
      <c r="CK20" s="101">
        <v>0</v>
      </c>
      <c r="CL20" s="101">
        <v>57876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52"/>
        <v>106</v>
      </c>
      <c r="DA20" s="101">
        <f t="shared" si="36"/>
        <v>578392</v>
      </c>
      <c r="DB20" s="101">
        <f t="shared" si="37"/>
        <v>520516</v>
      </c>
      <c r="DC20" s="101">
        <f t="shared" si="38"/>
        <v>0</v>
      </c>
      <c r="DD20" s="101">
        <f t="shared" si="39"/>
        <v>57876</v>
      </c>
      <c r="DE20" s="101">
        <f t="shared" si="40"/>
        <v>0</v>
      </c>
      <c r="DF20" s="101">
        <f t="shared" si="41"/>
        <v>24927</v>
      </c>
      <c r="DG20" s="101">
        <f t="shared" si="42"/>
        <v>1002636625</v>
      </c>
      <c r="DH20" s="101">
        <f t="shared" si="43"/>
        <v>892669147</v>
      </c>
      <c r="DI20" s="101">
        <f t="shared" si="44"/>
        <v>41397640</v>
      </c>
      <c r="DJ20" s="101">
        <f t="shared" si="45"/>
        <v>65841746</v>
      </c>
      <c r="DK20" s="101">
        <f t="shared" si="46"/>
        <v>2728092</v>
      </c>
      <c r="DL20" s="101">
        <v>667</v>
      </c>
      <c r="DM20" s="101">
        <v>396</v>
      </c>
      <c r="DN20" s="101">
        <v>1063</v>
      </c>
      <c r="DO20" s="101">
        <v>183</v>
      </c>
      <c r="DP20" s="101">
        <v>11</v>
      </c>
      <c r="DR20" s="16">
        <f>INDEX(現金給付!F:F,MATCH($A20,現金給付!$C:$C,0),1)</f>
        <v>106</v>
      </c>
      <c r="DS20" s="16">
        <f>INDEX(現金給付!G:G,MATCH($A20,現金給付!$C:$C,0),1)</f>
        <v>520516</v>
      </c>
      <c r="DT20" s="16">
        <f>INDEX(現金給付!N:N,MATCH($A20,現金給付!$C:$C,0),1)</f>
        <v>12</v>
      </c>
      <c r="DU20" s="16">
        <f>INDEX(現金給付!O:O,MATCH($A20,現金給付!$C:$C,0),1)</f>
        <v>129303</v>
      </c>
      <c r="DV20" s="16">
        <f>INDEX(現金給付!V:V,MATCH($A20,現金給付!$C:$C,0),1)</f>
        <v>13</v>
      </c>
      <c r="DW20" s="16">
        <f>INDEX(現金給付!W:W,MATCH($A20,現金給付!$C:$C,0),1)</f>
        <v>225675</v>
      </c>
      <c r="DX20" s="16">
        <f>INDEX(現金給付!AL:AL,MATCH($A20,現金給付!$C:$C,0),1)</f>
        <v>22</v>
      </c>
      <c r="DY20" s="16">
        <f>INDEX(現金給付!AM:AM,MATCH($A20,現金給付!$C:$C,0),1)</f>
        <v>710835</v>
      </c>
      <c r="DZ20" s="16">
        <f>INDEX(現金給付!AT:AT,MATCH($A20,現金給付!$C:$C,0),1)</f>
        <v>0</v>
      </c>
      <c r="EA20" s="16">
        <f>INDEX(現金給付!AU:AU,MATCH($A20,現金給付!$C:$C,0),1)</f>
        <v>0</v>
      </c>
      <c r="EB20" s="16">
        <f>INDEX(現金給付!BB:BB,MATCH($A20,現金給付!$C:$C,0),1)</f>
        <v>1</v>
      </c>
      <c r="EC20" s="16">
        <f>INDEX(現金給付!BC:BC,MATCH($A20,現金給付!$C:$C,0),1)</f>
        <v>14251</v>
      </c>
      <c r="ED20" s="16">
        <f>INDEX(現金給付!BR:BR,MATCH($A20,現金給付!$C:$C,0),1)</f>
        <v>0</v>
      </c>
      <c r="EE20" s="16">
        <f>INDEX(現金給付!BS:BS,MATCH($A20,現金給付!$C:$C,0),1)</f>
        <v>0</v>
      </c>
      <c r="EF20" s="16">
        <f>INDEX(現金給付!BX:BX,MATCH($A20,現金給付!$C:$C,0),1)</f>
        <v>0</v>
      </c>
      <c r="EG20" s="16">
        <f>INDEX(現金給付!BY:BY,MATCH($A20,現金給付!$C:$C,0),1)</f>
        <v>0</v>
      </c>
      <c r="EH20" s="16">
        <f t="shared" si="47"/>
        <v>154</v>
      </c>
      <c r="EI20" s="16">
        <f t="shared" si="48"/>
        <v>1600580</v>
      </c>
      <c r="EK20" s="7">
        <f t="shared" si="53"/>
        <v>24975</v>
      </c>
      <c r="EL20" s="7">
        <f t="shared" si="54"/>
        <v>1003658813</v>
      </c>
      <c r="EN20" s="69">
        <f>ROUND(EL20/INDEX(被保険者数!O:O,MATCH(A20,被保険者数!A:A,0),1),0)</f>
        <v>763819</v>
      </c>
      <c r="EO20" s="1">
        <f t="shared" si="55"/>
        <v>29</v>
      </c>
      <c r="EP20" s="69">
        <f t="shared" si="49"/>
        <v>573880190</v>
      </c>
      <c r="EQ20" s="69">
        <f t="shared" si="50"/>
        <v>250237910</v>
      </c>
      <c r="ER20" s="69">
        <f t="shared" si="51"/>
        <v>179540713</v>
      </c>
      <c r="ES20" s="69">
        <f>ROUND(EP20/INDEX(被保険者数!O:O,MATCH(A20,被保険者数!A:A,0),1),0)</f>
        <v>436743</v>
      </c>
      <c r="ET20" s="69">
        <f t="shared" si="56"/>
        <v>29</v>
      </c>
      <c r="EU20" s="69">
        <f>ROUND(EQ20/INDEX(被保険者数!O:O,MATCH(A20,被保険者数!A:A,0),1),0)</f>
        <v>190440</v>
      </c>
      <c r="EV20" s="1">
        <f t="shared" si="57"/>
        <v>27</v>
      </c>
    </row>
    <row r="21" spans="1:152" s="1" customFormat="1" ht="15.95" customHeight="1" x14ac:dyDescent="0.15">
      <c r="A21" s="2" t="s">
        <v>42</v>
      </c>
      <c r="B21" s="6">
        <v>636</v>
      </c>
      <c r="C21" s="7">
        <v>386142710</v>
      </c>
      <c r="D21" s="7">
        <v>347528327</v>
      </c>
      <c r="E21" s="7">
        <v>19692879</v>
      </c>
      <c r="F21" s="7">
        <v>18304394</v>
      </c>
      <c r="G21" s="7">
        <v>617110</v>
      </c>
      <c r="H21" s="7">
        <v>6653</v>
      </c>
      <c r="I21" s="7">
        <v>143399880</v>
      </c>
      <c r="J21" s="7">
        <v>129059892</v>
      </c>
      <c r="K21" s="7">
        <v>4304339</v>
      </c>
      <c r="L21" s="7">
        <v>9038747</v>
      </c>
      <c r="M21" s="7">
        <v>996902</v>
      </c>
      <c r="N21" s="7">
        <f t="shared" si="0"/>
        <v>7289</v>
      </c>
      <c r="O21" s="7">
        <f t="shared" si="1"/>
        <v>529542590</v>
      </c>
      <c r="P21" s="7">
        <f t="shared" si="2"/>
        <v>476588219</v>
      </c>
      <c r="Q21" s="7">
        <f t="shared" si="3"/>
        <v>23997218</v>
      </c>
      <c r="R21" s="7">
        <f t="shared" si="4"/>
        <v>27343141</v>
      </c>
      <c r="S21" s="7">
        <f t="shared" si="5"/>
        <v>1614012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949</v>
      </c>
      <c r="AA21" s="7">
        <v>13116150</v>
      </c>
      <c r="AB21" s="7">
        <v>11804535</v>
      </c>
      <c r="AC21" s="7">
        <v>13414</v>
      </c>
      <c r="AD21" s="7">
        <v>1298201</v>
      </c>
      <c r="AE21" s="7">
        <v>0</v>
      </c>
      <c r="AF21" s="7">
        <f t="shared" si="6"/>
        <v>949</v>
      </c>
      <c r="AG21" s="7">
        <f t="shared" si="7"/>
        <v>13116150</v>
      </c>
      <c r="AH21" s="7">
        <f t="shared" si="8"/>
        <v>11804535</v>
      </c>
      <c r="AI21" s="7">
        <f t="shared" si="9"/>
        <v>13414</v>
      </c>
      <c r="AJ21" s="7">
        <f t="shared" si="10"/>
        <v>1298201</v>
      </c>
      <c r="AK21" s="7">
        <f t="shared" si="11"/>
        <v>0</v>
      </c>
      <c r="AL21" s="6">
        <f t="shared" si="12"/>
        <v>8238</v>
      </c>
      <c r="AM21" s="7">
        <f t="shared" si="13"/>
        <v>542658740</v>
      </c>
      <c r="AN21" s="7">
        <f t="shared" si="14"/>
        <v>488392754</v>
      </c>
      <c r="AO21" s="7">
        <f t="shared" si="15"/>
        <v>24010632</v>
      </c>
      <c r="AP21" s="7">
        <f t="shared" si="16"/>
        <v>28641342</v>
      </c>
      <c r="AQ21" s="7">
        <f t="shared" si="17"/>
        <v>1614012</v>
      </c>
      <c r="AR21" s="7">
        <v>5296</v>
      </c>
      <c r="AS21" s="7">
        <v>78740860</v>
      </c>
      <c r="AT21" s="7">
        <v>70866776</v>
      </c>
      <c r="AU21" s="7">
        <v>591913</v>
      </c>
      <c r="AV21" s="7">
        <v>6880967</v>
      </c>
      <c r="AW21" s="7">
        <v>401204</v>
      </c>
      <c r="AX21" s="7">
        <f t="shared" si="18"/>
        <v>13534</v>
      </c>
      <c r="AY21" s="7">
        <f t="shared" si="19"/>
        <v>621399600</v>
      </c>
      <c r="AZ21" s="7">
        <f t="shared" si="20"/>
        <v>559259530</v>
      </c>
      <c r="BA21" s="7">
        <f t="shared" si="21"/>
        <v>24602545</v>
      </c>
      <c r="BB21" s="7">
        <f t="shared" si="22"/>
        <v>35522309</v>
      </c>
      <c r="BC21" s="7">
        <f t="shared" si="23"/>
        <v>2015216</v>
      </c>
      <c r="BD21" s="6">
        <v>624</v>
      </c>
      <c r="BE21" s="7">
        <v>23518148</v>
      </c>
      <c r="BF21" s="7">
        <v>10407578</v>
      </c>
      <c r="BG21" s="7">
        <v>0</v>
      </c>
      <c r="BH21" s="7">
        <v>13110570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f t="shared" si="24"/>
        <v>624</v>
      </c>
      <c r="BQ21" s="7">
        <f t="shared" si="25"/>
        <v>23518148</v>
      </c>
      <c r="BR21" s="7">
        <f t="shared" si="26"/>
        <v>10407578</v>
      </c>
      <c r="BS21" s="7">
        <f t="shared" si="27"/>
        <v>0</v>
      </c>
      <c r="BT21" s="7">
        <f t="shared" si="28"/>
        <v>13110570</v>
      </c>
      <c r="BU21" s="7">
        <f t="shared" si="29"/>
        <v>0</v>
      </c>
      <c r="BV21" s="6">
        <v>70</v>
      </c>
      <c r="BW21" s="7">
        <v>10978870</v>
      </c>
      <c r="BX21" s="7">
        <v>9880983</v>
      </c>
      <c r="BY21" s="7">
        <v>450788</v>
      </c>
      <c r="BZ21" s="7">
        <v>434812</v>
      </c>
      <c r="CA21" s="7">
        <v>212287</v>
      </c>
      <c r="CB21" s="7">
        <f t="shared" si="30"/>
        <v>13604</v>
      </c>
      <c r="CC21" s="7">
        <f t="shared" si="31"/>
        <v>655896618</v>
      </c>
      <c r="CD21" s="7">
        <f t="shared" si="32"/>
        <v>579548091</v>
      </c>
      <c r="CE21" s="7">
        <f t="shared" si="33"/>
        <v>25053333</v>
      </c>
      <c r="CF21" s="7">
        <f t="shared" si="34"/>
        <v>49067691</v>
      </c>
      <c r="CG21" s="7">
        <f t="shared" si="35"/>
        <v>2227503</v>
      </c>
      <c r="CH21" s="100">
        <v>79</v>
      </c>
      <c r="CI21" s="101">
        <v>732738</v>
      </c>
      <c r="CJ21" s="101">
        <v>659442</v>
      </c>
      <c r="CK21" s="101">
        <v>0</v>
      </c>
      <c r="CL21" s="101">
        <v>73296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52"/>
        <v>79</v>
      </c>
      <c r="DA21" s="101">
        <f t="shared" si="36"/>
        <v>732738</v>
      </c>
      <c r="DB21" s="101">
        <f t="shared" si="37"/>
        <v>659442</v>
      </c>
      <c r="DC21" s="101">
        <f t="shared" si="38"/>
        <v>0</v>
      </c>
      <c r="DD21" s="101">
        <f t="shared" si="39"/>
        <v>73296</v>
      </c>
      <c r="DE21" s="101">
        <f t="shared" si="40"/>
        <v>0</v>
      </c>
      <c r="DF21" s="101">
        <f t="shared" si="41"/>
        <v>13683</v>
      </c>
      <c r="DG21" s="101">
        <f t="shared" si="42"/>
        <v>656629356</v>
      </c>
      <c r="DH21" s="101">
        <f t="shared" si="43"/>
        <v>580207533</v>
      </c>
      <c r="DI21" s="101">
        <f t="shared" si="44"/>
        <v>25053333</v>
      </c>
      <c r="DJ21" s="101">
        <f t="shared" si="45"/>
        <v>49140987</v>
      </c>
      <c r="DK21" s="101">
        <f t="shared" si="46"/>
        <v>2227503</v>
      </c>
      <c r="DL21" s="101">
        <v>418</v>
      </c>
      <c r="DM21" s="101">
        <v>291</v>
      </c>
      <c r="DN21" s="101">
        <v>709</v>
      </c>
      <c r="DO21" s="101">
        <v>146</v>
      </c>
      <c r="DP21" s="101">
        <v>18</v>
      </c>
      <c r="DR21" s="16">
        <f>INDEX(現金給付!F:F,MATCH($A21,現金給付!$C:$C,0),1)</f>
        <v>79</v>
      </c>
      <c r="DS21" s="16">
        <f>INDEX(現金給付!G:G,MATCH($A21,現金給付!$C:$C,0),1)</f>
        <v>659442</v>
      </c>
      <c r="DT21" s="16">
        <f>INDEX(現金給付!N:N,MATCH($A21,現金給付!$C:$C,0),1)</f>
        <v>0</v>
      </c>
      <c r="DU21" s="16">
        <f>INDEX(現金給付!O:O,MATCH($A21,現金給付!$C:$C,0),1)</f>
        <v>0</v>
      </c>
      <c r="DV21" s="16">
        <f>INDEX(現金給付!V:V,MATCH($A21,現金給付!$C:$C,0),1)</f>
        <v>0</v>
      </c>
      <c r="DW21" s="16">
        <f>INDEX(現金給付!W:W,MATCH($A21,現金給付!$C:$C,0),1)</f>
        <v>0</v>
      </c>
      <c r="DX21" s="16">
        <f>INDEX(現金給付!AL:AL,MATCH($A21,現金給付!$C:$C,0),1)</f>
        <v>26</v>
      </c>
      <c r="DY21" s="16">
        <f>INDEX(現金給付!AM:AM,MATCH($A21,現金給付!$C:$C,0),1)</f>
        <v>608548</v>
      </c>
      <c r="DZ21" s="16">
        <f>INDEX(現金給付!AT:AT,MATCH($A21,現金給付!$C:$C,0),1)</f>
        <v>0</v>
      </c>
      <c r="EA21" s="16">
        <f>INDEX(現金給付!AU:AU,MATCH($A21,現金給付!$C:$C,0),1)</f>
        <v>0</v>
      </c>
      <c r="EB21" s="16">
        <f>INDEX(現金給付!BB:BB,MATCH($A21,現金給付!$C:$C,0),1)</f>
        <v>0</v>
      </c>
      <c r="EC21" s="16">
        <f>INDEX(現金給付!BC:BC,MATCH($A21,現金給付!$C:$C,0),1)</f>
        <v>0</v>
      </c>
      <c r="ED21" s="16">
        <f>INDEX(現金給付!BR:BR,MATCH($A21,現金給付!$C:$C,0),1)</f>
        <v>0</v>
      </c>
      <c r="EE21" s="16">
        <f>INDEX(現金給付!BS:BS,MATCH($A21,現金給付!$C:$C,0),1)</f>
        <v>0</v>
      </c>
      <c r="EF21" s="16">
        <f>INDEX(現金給付!BX:BX,MATCH($A21,現金給付!$C:$C,0),1)</f>
        <v>0</v>
      </c>
      <c r="EG21" s="16">
        <f>INDEX(現金給付!BY:BY,MATCH($A21,現金給付!$C:$C,0),1)</f>
        <v>0</v>
      </c>
      <c r="EH21" s="16">
        <f t="shared" si="47"/>
        <v>105</v>
      </c>
      <c r="EI21" s="16">
        <f t="shared" si="48"/>
        <v>1267990</v>
      </c>
      <c r="EK21" s="7">
        <f t="shared" si="53"/>
        <v>13709</v>
      </c>
      <c r="EL21" s="7">
        <f t="shared" si="54"/>
        <v>657164608</v>
      </c>
      <c r="EN21" s="69">
        <f>ROUND(EL21/INDEX(被保険者数!O:O,MATCH(A21,被保険者数!A:A,0),1),0)</f>
        <v>885667</v>
      </c>
      <c r="EO21" s="1">
        <f t="shared" si="55"/>
        <v>12</v>
      </c>
      <c r="EP21" s="69">
        <f t="shared" si="49"/>
        <v>386142710</v>
      </c>
      <c r="EQ21" s="69">
        <f t="shared" si="50"/>
        <v>156516030</v>
      </c>
      <c r="ER21" s="69">
        <f t="shared" si="51"/>
        <v>114505868</v>
      </c>
      <c r="ES21" s="69">
        <f>ROUND(EP21/INDEX(被保険者数!O:O,MATCH(A21,被保険者数!A:A,0),1),0)</f>
        <v>520408</v>
      </c>
      <c r="ET21" s="69">
        <f t="shared" si="56"/>
        <v>13</v>
      </c>
      <c r="EU21" s="69">
        <f>ROUND(EQ21/INDEX(被保険者数!O:O,MATCH(A21,被保険者数!A:A,0),1),0)</f>
        <v>210938</v>
      </c>
      <c r="EV21" s="1">
        <f t="shared" si="57"/>
        <v>14</v>
      </c>
    </row>
    <row r="22" spans="1:152" s="1" customFormat="1" ht="15.95" customHeight="1" x14ac:dyDescent="0.15">
      <c r="A22" s="2" t="s">
        <v>43</v>
      </c>
      <c r="B22" s="6">
        <v>881</v>
      </c>
      <c r="C22" s="7">
        <v>576884990</v>
      </c>
      <c r="D22" s="7">
        <v>519233462</v>
      </c>
      <c r="E22" s="7">
        <v>33069251</v>
      </c>
      <c r="F22" s="7">
        <v>23535437</v>
      </c>
      <c r="G22" s="7">
        <v>1046840</v>
      </c>
      <c r="H22" s="7">
        <v>14192</v>
      </c>
      <c r="I22" s="7">
        <v>275745470</v>
      </c>
      <c r="J22" s="7">
        <v>248170919</v>
      </c>
      <c r="K22" s="7">
        <v>6804490</v>
      </c>
      <c r="L22" s="7">
        <v>19132757</v>
      </c>
      <c r="M22" s="7">
        <v>1637304</v>
      </c>
      <c r="N22" s="7">
        <f t="shared" si="0"/>
        <v>15073</v>
      </c>
      <c r="O22" s="7">
        <f t="shared" si="1"/>
        <v>852630460</v>
      </c>
      <c r="P22" s="7">
        <f t="shared" si="2"/>
        <v>767404381</v>
      </c>
      <c r="Q22" s="7">
        <f t="shared" si="3"/>
        <v>39873741</v>
      </c>
      <c r="R22" s="7">
        <f t="shared" si="4"/>
        <v>42668194</v>
      </c>
      <c r="S22" s="7">
        <f t="shared" si="5"/>
        <v>2684144</v>
      </c>
      <c r="T22" s="6">
        <v>1</v>
      </c>
      <c r="U22" s="7">
        <v>105920</v>
      </c>
      <c r="V22" s="7">
        <v>95330</v>
      </c>
      <c r="W22" s="7">
        <v>0</v>
      </c>
      <c r="X22" s="7">
        <v>10590</v>
      </c>
      <c r="Y22" s="7">
        <v>0</v>
      </c>
      <c r="Z22" s="7">
        <v>1851</v>
      </c>
      <c r="AA22" s="7">
        <v>28265880</v>
      </c>
      <c r="AB22" s="7">
        <v>25439292</v>
      </c>
      <c r="AC22" s="7">
        <v>0</v>
      </c>
      <c r="AD22" s="7">
        <v>2826588</v>
      </c>
      <c r="AE22" s="7">
        <v>0</v>
      </c>
      <c r="AF22" s="7">
        <f t="shared" si="6"/>
        <v>1852</v>
      </c>
      <c r="AG22" s="7">
        <f t="shared" si="7"/>
        <v>28371800</v>
      </c>
      <c r="AH22" s="7">
        <f t="shared" si="8"/>
        <v>25534622</v>
      </c>
      <c r="AI22" s="7">
        <f t="shared" si="9"/>
        <v>0</v>
      </c>
      <c r="AJ22" s="7">
        <f t="shared" si="10"/>
        <v>2837178</v>
      </c>
      <c r="AK22" s="7">
        <f t="shared" si="11"/>
        <v>0</v>
      </c>
      <c r="AL22" s="6">
        <f t="shared" si="12"/>
        <v>16925</v>
      </c>
      <c r="AM22" s="7">
        <f t="shared" si="13"/>
        <v>881002260</v>
      </c>
      <c r="AN22" s="7">
        <f t="shared" si="14"/>
        <v>792939003</v>
      </c>
      <c r="AO22" s="7">
        <f t="shared" si="15"/>
        <v>39873741</v>
      </c>
      <c r="AP22" s="7">
        <f t="shared" si="16"/>
        <v>45505372</v>
      </c>
      <c r="AQ22" s="7">
        <f t="shared" si="17"/>
        <v>2684144</v>
      </c>
      <c r="AR22" s="7">
        <v>11220</v>
      </c>
      <c r="AS22" s="7">
        <v>165590440</v>
      </c>
      <c r="AT22" s="7">
        <v>149031388</v>
      </c>
      <c r="AU22" s="7">
        <v>1218882</v>
      </c>
      <c r="AV22" s="7">
        <v>14511815</v>
      </c>
      <c r="AW22" s="7">
        <v>828355</v>
      </c>
      <c r="AX22" s="7">
        <f t="shared" si="18"/>
        <v>28145</v>
      </c>
      <c r="AY22" s="7">
        <f t="shared" si="19"/>
        <v>1046592700</v>
      </c>
      <c r="AZ22" s="7">
        <f t="shared" si="20"/>
        <v>941970391</v>
      </c>
      <c r="BA22" s="7">
        <f t="shared" si="21"/>
        <v>41092623</v>
      </c>
      <c r="BB22" s="7">
        <f t="shared" si="22"/>
        <v>60017187</v>
      </c>
      <c r="BC22" s="7">
        <f t="shared" si="23"/>
        <v>3512499</v>
      </c>
      <c r="BD22" s="6">
        <v>858</v>
      </c>
      <c r="BE22" s="7">
        <v>30690281</v>
      </c>
      <c r="BF22" s="7">
        <v>16229791</v>
      </c>
      <c r="BG22" s="7">
        <v>0</v>
      </c>
      <c r="BH22" s="7">
        <v>14361020</v>
      </c>
      <c r="BI22" s="7">
        <v>99470</v>
      </c>
      <c r="BJ22" s="7">
        <v>1</v>
      </c>
      <c r="BK22" s="7">
        <v>1440</v>
      </c>
      <c r="BL22" s="7">
        <v>980</v>
      </c>
      <c r="BM22" s="7">
        <v>0</v>
      </c>
      <c r="BN22" s="7">
        <v>460</v>
      </c>
      <c r="BO22" s="7">
        <v>0</v>
      </c>
      <c r="BP22" s="7">
        <f t="shared" si="24"/>
        <v>859</v>
      </c>
      <c r="BQ22" s="7">
        <f t="shared" si="25"/>
        <v>30691721</v>
      </c>
      <c r="BR22" s="7">
        <f t="shared" si="26"/>
        <v>16230771</v>
      </c>
      <c r="BS22" s="7">
        <f t="shared" si="27"/>
        <v>0</v>
      </c>
      <c r="BT22" s="7">
        <f t="shared" si="28"/>
        <v>14361480</v>
      </c>
      <c r="BU22" s="7">
        <f t="shared" si="29"/>
        <v>99470</v>
      </c>
      <c r="BV22" s="6">
        <v>116</v>
      </c>
      <c r="BW22" s="7">
        <v>12035610</v>
      </c>
      <c r="BX22" s="7">
        <v>10832049</v>
      </c>
      <c r="BY22" s="7">
        <v>261096</v>
      </c>
      <c r="BZ22" s="7">
        <v>814436</v>
      </c>
      <c r="CA22" s="7">
        <v>128029</v>
      </c>
      <c r="CB22" s="7">
        <f t="shared" si="30"/>
        <v>28261</v>
      </c>
      <c r="CC22" s="7">
        <f t="shared" si="31"/>
        <v>1089320031</v>
      </c>
      <c r="CD22" s="7">
        <f t="shared" si="32"/>
        <v>969033211</v>
      </c>
      <c r="CE22" s="7">
        <f t="shared" si="33"/>
        <v>41353719</v>
      </c>
      <c r="CF22" s="7">
        <f t="shared" si="34"/>
        <v>75193103</v>
      </c>
      <c r="CG22" s="7">
        <f t="shared" si="35"/>
        <v>3739998</v>
      </c>
      <c r="CH22" s="100">
        <v>198</v>
      </c>
      <c r="CI22" s="101">
        <v>1048828</v>
      </c>
      <c r="CJ22" s="101">
        <v>943893</v>
      </c>
      <c r="CK22" s="101">
        <v>0</v>
      </c>
      <c r="CL22" s="101">
        <v>104935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52"/>
        <v>198</v>
      </c>
      <c r="DA22" s="101">
        <f t="shared" si="36"/>
        <v>1048828</v>
      </c>
      <c r="DB22" s="101">
        <f t="shared" si="37"/>
        <v>943893</v>
      </c>
      <c r="DC22" s="101">
        <f t="shared" si="38"/>
        <v>0</v>
      </c>
      <c r="DD22" s="101">
        <f t="shared" si="39"/>
        <v>104935</v>
      </c>
      <c r="DE22" s="101">
        <f t="shared" si="40"/>
        <v>0</v>
      </c>
      <c r="DF22" s="101">
        <f t="shared" si="41"/>
        <v>28459</v>
      </c>
      <c r="DG22" s="101">
        <f t="shared" si="42"/>
        <v>1090368859</v>
      </c>
      <c r="DH22" s="101">
        <f t="shared" si="43"/>
        <v>969977104</v>
      </c>
      <c r="DI22" s="101">
        <f t="shared" si="44"/>
        <v>41353719</v>
      </c>
      <c r="DJ22" s="101">
        <f t="shared" si="45"/>
        <v>75298038</v>
      </c>
      <c r="DK22" s="101">
        <f t="shared" si="46"/>
        <v>3739998</v>
      </c>
      <c r="DL22" s="101">
        <v>634</v>
      </c>
      <c r="DM22" s="101">
        <v>457</v>
      </c>
      <c r="DN22" s="101">
        <v>1091</v>
      </c>
      <c r="DO22" s="101">
        <v>175</v>
      </c>
      <c r="DP22" s="101">
        <v>19</v>
      </c>
      <c r="DR22" s="16">
        <f>INDEX(現金給付!F:F,MATCH($A22,現金給付!$C:$C,0),1)</f>
        <v>198</v>
      </c>
      <c r="DS22" s="16">
        <f>INDEX(現金給付!G:G,MATCH($A22,現金給付!$C:$C,0),1)</f>
        <v>943893</v>
      </c>
      <c r="DT22" s="16">
        <f>INDEX(現金給付!N:N,MATCH($A22,現金給付!$C:$C,0),1)</f>
        <v>0</v>
      </c>
      <c r="DU22" s="16">
        <f>INDEX(現金給付!O:O,MATCH($A22,現金給付!$C:$C,0),1)</f>
        <v>0</v>
      </c>
      <c r="DV22" s="16">
        <f>INDEX(現金給付!V:V,MATCH($A22,現金給付!$C:$C,0),1)</f>
        <v>15</v>
      </c>
      <c r="DW22" s="16">
        <f>INDEX(現金給付!W:W,MATCH($A22,現金給付!$C:$C,0),1)</f>
        <v>283941</v>
      </c>
      <c r="DX22" s="16">
        <f>INDEX(現金給付!AL:AL,MATCH($A22,現金給付!$C:$C,0),1)</f>
        <v>39</v>
      </c>
      <c r="DY22" s="16">
        <f>INDEX(現金給付!AM:AM,MATCH($A22,現金給付!$C:$C,0),1)</f>
        <v>1491436</v>
      </c>
      <c r="DZ22" s="16">
        <f>INDEX(現金給付!AT:AT,MATCH($A22,現金給付!$C:$C,0),1)</f>
        <v>0</v>
      </c>
      <c r="EA22" s="16">
        <f>INDEX(現金給付!AU:AU,MATCH($A22,現金給付!$C:$C,0),1)</f>
        <v>0</v>
      </c>
      <c r="EB22" s="16">
        <f>INDEX(現金給付!BB:BB,MATCH($A22,現金給付!$C:$C,0),1)</f>
        <v>0</v>
      </c>
      <c r="EC22" s="16">
        <f>INDEX(現金給付!BC:BC,MATCH($A22,現金給付!$C:$C,0),1)</f>
        <v>0</v>
      </c>
      <c r="ED22" s="16">
        <f>INDEX(現金給付!BR:BR,MATCH($A22,現金給付!$C:$C,0),1)</f>
        <v>0</v>
      </c>
      <c r="EE22" s="16">
        <f>INDEX(現金給付!BS:BS,MATCH($A22,現金給付!$C:$C,0),1)</f>
        <v>0</v>
      </c>
      <c r="EF22" s="16">
        <f>INDEX(現金給付!BX:BX,MATCH($A22,現金給付!$C:$C,0),1)</f>
        <v>0</v>
      </c>
      <c r="EG22" s="16">
        <f>INDEX(現金給付!BY:BY,MATCH($A22,現金給付!$C:$C,0),1)</f>
        <v>0</v>
      </c>
      <c r="EH22" s="16">
        <f t="shared" si="47"/>
        <v>252</v>
      </c>
      <c r="EI22" s="16">
        <f t="shared" si="48"/>
        <v>2719270</v>
      </c>
      <c r="EK22" s="7">
        <f t="shared" si="53"/>
        <v>28513</v>
      </c>
      <c r="EL22" s="7">
        <f t="shared" si="54"/>
        <v>1092039301</v>
      </c>
      <c r="EN22" s="69">
        <f>ROUND(EL22/INDEX(被保険者数!O:O,MATCH(A22,被保険者数!A:A,0),1),0)</f>
        <v>718920</v>
      </c>
      <c r="EO22" s="1">
        <f t="shared" si="55"/>
        <v>34</v>
      </c>
      <c r="EP22" s="69">
        <f t="shared" si="49"/>
        <v>576990910</v>
      </c>
      <c r="EQ22" s="69">
        <f t="shared" si="50"/>
        <v>304011350</v>
      </c>
      <c r="ER22" s="69">
        <f t="shared" si="51"/>
        <v>211037041</v>
      </c>
      <c r="ES22" s="69">
        <f>ROUND(EP22/INDEX(被保険者数!O:O,MATCH(A22,被保険者数!A:A,0),1),0)</f>
        <v>379849</v>
      </c>
      <c r="ET22" s="69">
        <f t="shared" si="56"/>
        <v>38</v>
      </c>
      <c r="EU22" s="69">
        <f>ROUND(EQ22/INDEX(被保険者数!O:O,MATCH(A22,被保険者数!A:A,0),1),0)</f>
        <v>200139</v>
      </c>
      <c r="EV22" s="1">
        <f t="shared" si="57"/>
        <v>23</v>
      </c>
    </row>
    <row r="23" spans="1:152" s="1" customFormat="1" ht="15.95" customHeight="1" x14ac:dyDescent="0.15">
      <c r="A23" s="2" t="s">
        <v>44</v>
      </c>
      <c r="B23" s="6">
        <v>684</v>
      </c>
      <c r="C23" s="7">
        <v>444400840</v>
      </c>
      <c r="D23" s="7">
        <v>399960634</v>
      </c>
      <c r="E23" s="7">
        <v>26460493</v>
      </c>
      <c r="F23" s="7">
        <v>17612743</v>
      </c>
      <c r="G23" s="7">
        <v>366970</v>
      </c>
      <c r="H23" s="7">
        <v>6584</v>
      </c>
      <c r="I23" s="7">
        <v>121127440</v>
      </c>
      <c r="J23" s="7">
        <v>109014696</v>
      </c>
      <c r="K23" s="7">
        <v>2323147</v>
      </c>
      <c r="L23" s="7">
        <v>9360256</v>
      </c>
      <c r="M23" s="7">
        <v>429341</v>
      </c>
      <c r="N23" s="7">
        <f t="shared" si="0"/>
        <v>7268</v>
      </c>
      <c r="O23" s="7">
        <f t="shared" si="1"/>
        <v>565528280</v>
      </c>
      <c r="P23" s="7">
        <f t="shared" si="2"/>
        <v>508975330</v>
      </c>
      <c r="Q23" s="7">
        <f t="shared" si="3"/>
        <v>28783640</v>
      </c>
      <c r="R23" s="7">
        <f t="shared" si="4"/>
        <v>26972999</v>
      </c>
      <c r="S23" s="7">
        <f t="shared" si="5"/>
        <v>796311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669</v>
      </c>
      <c r="AA23" s="7">
        <v>10292400</v>
      </c>
      <c r="AB23" s="7">
        <v>9263160</v>
      </c>
      <c r="AC23" s="7">
        <v>0</v>
      </c>
      <c r="AD23" s="7">
        <v>1029240</v>
      </c>
      <c r="AE23" s="7">
        <v>0</v>
      </c>
      <c r="AF23" s="7">
        <f t="shared" si="6"/>
        <v>669</v>
      </c>
      <c r="AG23" s="7">
        <f t="shared" si="7"/>
        <v>10292400</v>
      </c>
      <c r="AH23" s="7">
        <f t="shared" si="8"/>
        <v>9263160</v>
      </c>
      <c r="AI23" s="7">
        <f t="shared" si="9"/>
        <v>0</v>
      </c>
      <c r="AJ23" s="7">
        <f t="shared" si="10"/>
        <v>1029240</v>
      </c>
      <c r="AK23" s="7">
        <f t="shared" si="11"/>
        <v>0</v>
      </c>
      <c r="AL23" s="6">
        <f t="shared" si="12"/>
        <v>7937</v>
      </c>
      <c r="AM23" s="7">
        <f t="shared" si="13"/>
        <v>575820680</v>
      </c>
      <c r="AN23" s="7">
        <f t="shared" si="14"/>
        <v>518238490</v>
      </c>
      <c r="AO23" s="7">
        <f t="shared" si="15"/>
        <v>28783640</v>
      </c>
      <c r="AP23" s="7">
        <f t="shared" si="16"/>
        <v>28002239</v>
      </c>
      <c r="AQ23" s="7">
        <f t="shared" si="17"/>
        <v>796311</v>
      </c>
      <c r="AR23" s="7">
        <v>5346</v>
      </c>
      <c r="AS23" s="7">
        <v>91242050</v>
      </c>
      <c r="AT23" s="7">
        <v>82117845</v>
      </c>
      <c r="AU23" s="7">
        <v>614806</v>
      </c>
      <c r="AV23" s="7">
        <v>8413693</v>
      </c>
      <c r="AW23" s="7">
        <v>95706</v>
      </c>
      <c r="AX23" s="7">
        <f t="shared" si="18"/>
        <v>13283</v>
      </c>
      <c r="AY23" s="7">
        <f t="shared" si="19"/>
        <v>667062730</v>
      </c>
      <c r="AZ23" s="7">
        <f t="shared" si="20"/>
        <v>600356335</v>
      </c>
      <c r="BA23" s="7">
        <f t="shared" si="21"/>
        <v>29398446</v>
      </c>
      <c r="BB23" s="7">
        <f t="shared" si="22"/>
        <v>36415932</v>
      </c>
      <c r="BC23" s="7">
        <f t="shared" si="23"/>
        <v>892017</v>
      </c>
      <c r="BD23" s="6">
        <v>671</v>
      </c>
      <c r="BE23" s="7">
        <v>26159472</v>
      </c>
      <c r="BF23" s="7">
        <v>13954562</v>
      </c>
      <c r="BG23" s="7">
        <v>0</v>
      </c>
      <c r="BH23" s="7">
        <v>12185130</v>
      </c>
      <c r="BI23" s="7">
        <v>19780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24"/>
        <v>671</v>
      </c>
      <c r="BQ23" s="7">
        <f t="shared" si="25"/>
        <v>26159472</v>
      </c>
      <c r="BR23" s="7">
        <f t="shared" si="26"/>
        <v>13954562</v>
      </c>
      <c r="BS23" s="7">
        <f t="shared" si="27"/>
        <v>0</v>
      </c>
      <c r="BT23" s="7">
        <f t="shared" si="28"/>
        <v>12185130</v>
      </c>
      <c r="BU23" s="7">
        <f t="shared" si="29"/>
        <v>19780</v>
      </c>
      <c r="BV23" s="6">
        <v>6</v>
      </c>
      <c r="BW23" s="7">
        <v>396860</v>
      </c>
      <c r="BX23" s="7">
        <v>357174</v>
      </c>
      <c r="BY23" s="7">
        <v>0</v>
      </c>
      <c r="BZ23" s="7">
        <v>12290</v>
      </c>
      <c r="CA23" s="7">
        <v>27396</v>
      </c>
      <c r="CB23" s="7">
        <f t="shared" si="30"/>
        <v>13289</v>
      </c>
      <c r="CC23" s="7">
        <f t="shared" si="31"/>
        <v>693619062</v>
      </c>
      <c r="CD23" s="7">
        <f t="shared" si="32"/>
        <v>614668071</v>
      </c>
      <c r="CE23" s="7">
        <f t="shared" si="33"/>
        <v>29398446</v>
      </c>
      <c r="CF23" s="7">
        <f t="shared" si="34"/>
        <v>48613352</v>
      </c>
      <c r="CG23" s="7">
        <f t="shared" si="35"/>
        <v>939193</v>
      </c>
      <c r="CH23" s="100">
        <v>7</v>
      </c>
      <c r="CI23" s="101">
        <v>19903</v>
      </c>
      <c r="CJ23" s="101">
        <v>17911</v>
      </c>
      <c r="CK23" s="101">
        <v>0</v>
      </c>
      <c r="CL23" s="101">
        <v>1992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52"/>
        <v>7</v>
      </c>
      <c r="DA23" s="101">
        <f t="shared" si="36"/>
        <v>19903</v>
      </c>
      <c r="DB23" s="101">
        <f t="shared" si="37"/>
        <v>17911</v>
      </c>
      <c r="DC23" s="101">
        <f t="shared" si="38"/>
        <v>0</v>
      </c>
      <c r="DD23" s="101">
        <f t="shared" si="39"/>
        <v>1992</v>
      </c>
      <c r="DE23" s="101">
        <f t="shared" si="40"/>
        <v>0</v>
      </c>
      <c r="DF23" s="101">
        <f t="shared" si="41"/>
        <v>13296</v>
      </c>
      <c r="DG23" s="101">
        <f t="shared" si="42"/>
        <v>693638965</v>
      </c>
      <c r="DH23" s="101">
        <f t="shared" si="43"/>
        <v>614685982</v>
      </c>
      <c r="DI23" s="101">
        <f t="shared" si="44"/>
        <v>29398446</v>
      </c>
      <c r="DJ23" s="101">
        <f t="shared" si="45"/>
        <v>48615344</v>
      </c>
      <c r="DK23" s="101">
        <f t="shared" si="46"/>
        <v>939193</v>
      </c>
      <c r="DL23" s="101">
        <v>525</v>
      </c>
      <c r="DM23" s="101">
        <v>190</v>
      </c>
      <c r="DN23" s="101">
        <v>715</v>
      </c>
      <c r="DO23" s="101">
        <v>34</v>
      </c>
      <c r="DP23" s="101">
        <v>33</v>
      </c>
      <c r="DR23" s="16">
        <f>INDEX(現金給付!F:F,MATCH($A23,現金給付!$C:$C,0),1)</f>
        <v>7</v>
      </c>
      <c r="DS23" s="16">
        <f>INDEX(現金給付!G:G,MATCH($A23,現金給付!$C:$C,0),1)</f>
        <v>17911</v>
      </c>
      <c r="DT23" s="16">
        <f>INDEX(現金給付!N:N,MATCH($A23,現金給付!$C:$C,0),1)</f>
        <v>0</v>
      </c>
      <c r="DU23" s="16">
        <f>INDEX(現金給付!O:O,MATCH($A23,現金給付!$C:$C,0),1)</f>
        <v>0</v>
      </c>
      <c r="DV23" s="16">
        <f>INDEX(現金給付!V:V,MATCH($A23,現金給付!$C:$C,0),1)</f>
        <v>0</v>
      </c>
      <c r="DW23" s="16">
        <f>INDEX(現金給付!W:W,MATCH($A23,現金給付!$C:$C,0),1)</f>
        <v>0</v>
      </c>
      <c r="DX23" s="16">
        <f>INDEX(現金給付!AL:AL,MATCH($A23,現金給付!$C:$C,0),1)</f>
        <v>10</v>
      </c>
      <c r="DY23" s="16">
        <f>INDEX(現金給付!AM:AM,MATCH($A23,現金給付!$C:$C,0),1)</f>
        <v>304579</v>
      </c>
      <c r="DZ23" s="16">
        <f>INDEX(現金給付!AT:AT,MATCH($A23,現金給付!$C:$C,0),1)</f>
        <v>1</v>
      </c>
      <c r="EA23" s="16">
        <f>INDEX(現金給付!AU:AU,MATCH($A23,現金給付!$C:$C,0),1)</f>
        <v>23562</v>
      </c>
      <c r="EB23" s="16">
        <f>INDEX(現金給付!BB:BB,MATCH($A23,現金給付!$C:$C,0),1)</f>
        <v>0</v>
      </c>
      <c r="EC23" s="16">
        <f>INDEX(現金給付!BC:BC,MATCH($A23,現金給付!$C:$C,0),1)</f>
        <v>0</v>
      </c>
      <c r="ED23" s="16">
        <f>INDEX(現金給付!BR:BR,MATCH($A23,現金給付!$C:$C,0),1)</f>
        <v>0</v>
      </c>
      <c r="EE23" s="16">
        <f>INDEX(現金給付!BS:BS,MATCH($A23,現金給付!$C:$C,0),1)</f>
        <v>0</v>
      </c>
      <c r="EF23" s="16">
        <f>INDEX(現金給付!BX:BX,MATCH($A23,現金給付!$C:$C,0),1)</f>
        <v>0</v>
      </c>
      <c r="EG23" s="16">
        <f>INDEX(現金給付!BY:BY,MATCH($A23,現金給付!$C:$C,0),1)</f>
        <v>0</v>
      </c>
      <c r="EH23" s="16">
        <f t="shared" si="47"/>
        <v>18</v>
      </c>
      <c r="EI23" s="16">
        <f t="shared" si="48"/>
        <v>346052</v>
      </c>
      <c r="EK23" s="7">
        <f t="shared" si="53"/>
        <v>13307</v>
      </c>
      <c r="EL23" s="7">
        <f t="shared" si="54"/>
        <v>693965114</v>
      </c>
      <c r="EN23" s="69">
        <f>ROUND(EL23/INDEX(被保険者数!O:O,MATCH(A23,被保険者数!A:A,0),1),0)</f>
        <v>940332</v>
      </c>
      <c r="EO23" s="1">
        <f t="shared" si="55"/>
        <v>6</v>
      </c>
      <c r="EP23" s="69">
        <f t="shared" si="49"/>
        <v>444400840</v>
      </c>
      <c r="EQ23" s="69">
        <f t="shared" si="50"/>
        <v>131419840</v>
      </c>
      <c r="ER23" s="69">
        <f t="shared" si="51"/>
        <v>118144434</v>
      </c>
      <c r="ES23" s="69">
        <f>ROUND(EP23/INDEX(被保険者数!O:O,MATCH(A23,被保険者数!A:A,0),1),0)</f>
        <v>602169</v>
      </c>
      <c r="ET23" s="69">
        <f t="shared" si="56"/>
        <v>6</v>
      </c>
      <c r="EU23" s="69">
        <f>ROUND(EQ23/INDEX(被保険者数!O:O,MATCH(A23,被保険者数!A:A,0),1),0)</f>
        <v>178076</v>
      </c>
      <c r="EV23" s="1">
        <f t="shared" si="57"/>
        <v>33</v>
      </c>
    </row>
    <row r="24" spans="1:152" s="1" customFormat="1" ht="15.95" customHeight="1" x14ac:dyDescent="0.15">
      <c r="A24" s="2" t="s">
        <v>61</v>
      </c>
      <c r="B24" s="6">
        <v>2536</v>
      </c>
      <c r="C24" s="7">
        <v>1581456220</v>
      </c>
      <c r="D24" s="7">
        <v>1423309994</v>
      </c>
      <c r="E24" s="7">
        <v>89391401</v>
      </c>
      <c r="F24" s="7">
        <v>64808440</v>
      </c>
      <c r="G24" s="7">
        <v>3946385</v>
      </c>
      <c r="H24" s="7">
        <v>39276</v>
      </c>
      <c r="I24" s="7">
        <v>728534760</v>
      </c>
      <c r="J24" s="7">
        <v>655681184</v>
      </c>
      <c r="K24" s="7">
        <v>18240181</v>
      </c>
      <c r="L24" s="7">
        <v>52820389</v>
      </c>
      <c r="M24" s="7">
        <v>1793006</v>
      </c>
      <c r="N24" s="7">
        <f t="shared" si="0"/>
        <v>41812</v>
      </c>
      <c r="O24" s="7">
        <f t="shared" si="1"/>
        <v>2309990980</v>
      </c>
      <c r="P24" s="7">
        <f t="shared" si="2"/>
        <v>2078991178</v>
      </c>
      <c r="Q24" s="7">
        <f t="shared" si="3"/>
        <v>107631582</v>
      </c>
      <c r="R24" s="7">
        <f t="shared" si="4"/>
        <v>117628829</v>
      </c>
      <c r="S24" s="7">
        <f t="shared" si="5"/>
        <v>5739391</v>
      </c>
      <c r="T24" s="6">
        <v>4</v>
      </c>
      <c r="U24" s="7">
        <v>2067860</v>
      </c>
      <c r="V24" s="7">
        <v>1861076</v>
      </c>
      <c r="W24" s="7">
        <v>50784</v>
      </c>
      <c r="X24" s="7">
        <v>156000</v>
      </c>
      <c r="Y24" s="7">
        <v>0</v>
      </c>
      <c r="Z24" s="7">
        <v>5955</v>
      </c>
      <c r="AA24" s="7">
        <v>80882570</v>
      </c>
      <c r="AB24" s="7">
        <v>72794313</v>
      </c>
      <c r="AC24" s="7">
        <v>38845</v>
      </c>
      <c r="AD24" s="7">
        <v>8049412</v>
      </c>
      <c r="AE24" s="7">
        <v>0</v>
      </c>
      <c r="AF24" s="7">
        <f t="shared" si="6"/>
        <v>5959</v>
      </c>
      <c r="AG24" s="7">
        <f t="shared" si="7"/>
        <v>82950430</v>
      </c>
      <c r="AH24" s="7">
        <f t="shared" si="8"/>
        <v>74655389</v>
      </c>
      <c r="AI24" s="7">
        <f t="shared" si="9"/>
        <v>89629</v>
      </c>
      <c r="AJ24" s="7">
        <f t="shared" si="10"/>
        <v>8205412</v>
      </c>
      <c r="AK24" s="7">
        <f t="shared" si="11"/>
        <v>0</v>
      </c>
      <c r="AL24" s="6">
        <f t="shared" si="12"/>
        <v>47771</v>
      </c>
      <c r="AM24" s="7">
        <f t="shared" si="13"/>
        <v>2392941410</v>
      </c>
      <c r="AN24" s="7">
        <f t="shared" si="14"/>
        <v>2153646567</v>
      </c>
      <c r="AO24" s="7">
        <f t="shared" si="15"/>
        <v>107721211</v>
      </c>
      <c r="AP24" s="7">
        <f t="shared" si="16"/>
        <v>125834241</v>
      </c>
      <c r="AQ24" s="7">
        <f t="shared" si="17"/>
        <v>5739391</v>
      </c>
      <c r="AR24" s="7">
        <v>30398</v>
      </c>
      <c r="AS24" s="7">
        <v>379893960</v>
      </c>
      <c r="AT24" s="7">
        <v>341904580</v>
      </c>
      <c r="AU24" s="7">
        <v>3466693</v>
      </c>
      <c r="AV24" s="7">
        <v>33006997</v>
      </c>
      <c r="AW24" s="7">
        <v>1515690</v>
      </c>
      <c r="AX24" s="7">
        <f t="shared" si="18"/>
        <v>78169</v>
      </c>
      <c r="AY24" s="7">
        <f t="shared" si="19"/>
        <v>2772835370</v>
      </c>
      <c r="AZ24" s="7">
        <f t="shared" si="20"/>
        <v>2495551147</v>
      </c>
      <c r="BA24" s="7">
        <f t="shared" si="21"/>
        <v>111187904</v>
      </c>
      <c r="BB24" s="7">
        <f t="shared" si="22"/>
        <v>158841238</v>
      </c>
      <c r="BC24" s="7">
        <f t="shared" si="23"/>
        <v>7255081</v>
      </c>
      <c r="BD24" s="6">
        <v>2441</v>
      </c>
      <c r="BE24" s="7">
        <v>85665219</v>
      </c>
      <c r="BF24" s="7">
        <v>47488019</v>
      </c>
      <c r="BG24" s="7">
        <v>0</v>
      </c>
      <c r="BH24" s="7">
        <v>38163510</v>
      </c>
      <c r="BI24" s="7">
        <v>13690</v>
      </c>
      <c r="BJ24" s="7">
        <v>4</v>
      </c>
      <c r="BK24" s="7">
        <v>64234</v>
      </c>
      <c r="BL24" s="7">
        <v>21084</v>
      </c>
      <c r="BM24" s="7">
        <v>0</v>
      </c>
      <c r="BN24" s="7">
        <v>43150</v>
      </c>
      <c r="BO24" s="7">
        <v>0</v>
      </c>
      <c r="BP24" s="7">
        <f t="shared" si="24"/>
        <v>2445</v>
      </c>
      <c r="BQ24" s="7">
        <f t="shared" si="25"/>
        <v>85729453</v>
      </c>
      <c r="BR24" s="7">
        <f t="shared" si="26"/>
        <v>47509103</v>
      </c>
      <c r="BS24" s="7">
        <f t="shared" si="27"/>
        <v>0</v>
      </c>
      <c r="BT24" s="7">
        <f t="shared" si="28"/>
        <v>38206660</v>
      </c>
      <c r="BU24" s="7">
        <f t="shared" si="29"/>
        <v>13690</v>
      </c>
      <c r="BV24" s="6">
        <v>403</v>
      </c>
      <c r="BW24" s="7">
        <v>37211545</v>
      </c>
      <c r="BX24" s="7">
        <v>33490390.5</v>
      </c>
      <c r="BY24" s="7">
        <v>762590</v>
      </c>
      <c r="BZ24" s="7">
        <v>2730204.5</v>
      </c>
      <c r="CA24" s="7">
        <v>228360</v>
      </c>
      <c r="CB24" s="7">
        <f t="shared" si="30"/>
        <v>78572</v>
      </c>
      <c r="CC24" s="7">
        <f t="shared" si="31"/>
        <v>2895776368</v>
      </c>
      <c r="CD24" s="7">
        <f t="shared" si="32"/>
        <v>2576550640.5</v>
      </c>
      <c r="CE24" s="7">
        <f t="shared" si="33"/>
        <v>111950494</v>
      </c>
      <c r="CF24" s="7">
        <f t="shared" si="34"/>
        <v>199778102.5</v>
      </c>
      <c r="CG24" s="7">
        <f t="shared" si="35"/>
        <v>7497131</v>
      </c>
      <c r="CH24" s="100">
        <v>382</v>
      </c>
      <c r="CI24" s="101">
        <v>3031195</v>
      </c>
      <c r="CJ24" s="101">
        <v>2727959</v>
      </c>
      <c r="CK24" s="101">
        <v>0</v>
      </c>
      <c r="CL24" s="101">
        <v>303236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52"/>
        <v>382</v>
      </c>
      <c r="DA24" s="101">
        <f t="shared" si="36"/>
        <v>3031195</v>
      </c>
      <c r="DB24" s="101">
        <f t="shared" si="37"/>
        <v>2727959</v>
      </c>
      <c r="DC24" s="101">
        <f t="shared" si="38"/>
        <v>0</v>
      </c>
      <c r="DD24" s="101">
        <f t="shared" si="39"/>
        <v>303236</v>
      </c>
      <c r="DE24" s="101">
        <f t="shared" si="40"/>
        <v>0</v>
      </c>
      <c r="DF24" s="101">
        <f t="shared" si="41"/>
        <v>78954</v>
      </c>
      <c r="DG24" s="101">
        <f t="shared" si="42"/>
        <v>2898807563</v>
      </c>
      <c r="DH24" s="101">
        <f t="shared" si="43"/>
        <v>2579278599.5</v>
      </c>
      <c r="DI24" s="101">
        <f t="shared" si="44"/>
        <v>111950494</v>
      </c>
      <c r="DJ24" s="101">
        <f t="shared" si="45"/>
        <v>200081338.5</v>
      </c>
      <c r="DK24" s="101">
        <f t="shared" si="46"/>
        <v>7497131</v>
      </c>
      <c r="DL24" s="101">
        <v>1730</v>
      </c>
      <c r="DM24" s="101">
        <v>1280</v>
      </c>
      <c r="DN24" s="101">
        <v>3010</v>
      </c>
      <c r="DO24" s="101">
        <v>582</v>
      </c>
      <c r="DP24" s="101">
        <v>61</v>
      </c>
      <c r="DR24" s="16">
        <f>INDEX(現金給付!F:F,MATCH($A24,現金給付!$C:$C,0),1)</f>
        <v>382</v>
      </c>
      <c r="DS24" s="16">
        <f>INDEX(現金給付!G:G,MATCH($A24,現金給付!$C:$C,0),1)</f>
        <v>2727959</v>
      </c>
      <c r="DT24" s="16">
        <f>INDEX(現金給付!N:N,MATCH($A24,現金給付!$C:$C,0),1)</f>
        <v>65</v>
      </c>
      <c r="DU24" s="16">
        <f>INDEX(現金給付!O:O,MATCH($A24,現金給付!$C:$C,0),1)</f>
        <v>1255987</v>
      </c>
      <c r="DV24" s="16">
        <f>INDEX(現金給付!V:V,MATCH($A24,現金給付!$C:$C,0),1)</f>
        <v>219</v>
      </c>
      <c r="DW24" s="16">
        <f>INDEX(現金給付!W:W,MATCH($A24,現金給付!$C:$C,0),1)</f>
        <v>5440581</v>
      </c>
      <c r="DX24" s="16">
        <f>INDEX(現金給付!AL:AL,MATCH($A24,現金給付!$C:$C,0),1)</f>
        <v>77</v>
      </c>
      <c r="DY24" s="16">
        <f>INDEX(現金給付!AM:AM,MATCH($A24,現金給付!$C:$C,0),1)</f>
        <v>3757166</v>
      </c>
      <c r="DZ24" s="16">
        <f>INDEX(現金給付!AT:AT,MATCH($A24,現金給付!$C:$C,0),1)</f>
        <v>0</v>
      </c>
      <c r="EA24" s="16">
        <f>INDEX(現金給付!AU:AU,MATCH($A24,現金給付!$C:$C,0),1)</f>
        <v>0</v>
      </c>
      <c r="EB24" s="16">
        <f>INDEX(現金給付!BB:BB,MATCH($A24,現金給付!$C:$C,0),1)</f>
        <v>0</v>
      </c>
      <c r="EC24" s="16">
        <f>INDEX(現金給付!BC:BC,MATCH($A24,現金給付!$C:$C,0),1)</f>
        <v>0</v>
      </c>
      <c r="ED24" s="16">
        <f>INDEX(現金給付!BR:BR,MATCH($A24,現金給付!$C:$C,0),1)</f>
        <v>0</v>
      </c>
      <c r="EE24" s="16">
        <f>INDEX(現金給付!BS:BS,MATCH($A24,現金給付!$C:$C,0),1)</f>
        <v>0</v>
      </c>
      <c r="EF24" s="16">
        <f>INDEX(現金給付!BX:BX,MATCH($A24,現金給付!$C:$C,0),1)</f>
        <v>0</v>
      </c>
      <c r="EG24" s="16">
        <f>INDEX(現金給付!BY:BY,MATCH($A24,現金給付!$C:$C,0),1)</f>
        <v>0</v>
      </c>
      <c r="EH24" s="16">
        <f t="shared" si="47"/>
        <v>743</v>
      </c>
      <c r="EI24" s="16">
        <f t="shared" si="48"/>
        <v>13181693</v>
      </c>
      <c r="EK24" s="7">
        <f t="shared" si="53"/>
        <v>79315</v>
      </c>
      <c r="EL24" s="7">
        <f t="shared" si="54"/>
        <v>2908958061</v>
      </c>
      <c r="EN24" s="69">
        <f>ROUND(EL24/INDEX(被保険者数!O:O,MATCH(A24,被保険者数!A:A,0),1),0)</f>
        <v>653992</v>
      </c>
      <c r="EO24" s="1">
        <f t="shared" si="55"/>
        <v>38</v>
      </c>
      <c r="EP24" s="69">
        <f t="shared" si="49"/>
        <v>1583524080</v>
      </c>
      <c r="EQ24" s="69">
        <f t="shared" si="50"/>
        <v>809417330</v>
      </c>
      <c r="ER24" s="69">
        <f t="shared" si="51"/>
        <v>516016651</v>
      </c>
      <c r="ES24" s="69">
        <f>ROUND(EP24/INDEX(被保険者数!O:O,MATCH(A24,被保険者数!A:A,0),1),0)</f>
        <v>356008</v>
      </c>
      <c r="ET24" s="69">
        <f t="shared" si="56"/>
        <v>40</v>
      </c>
      <c r="EU24" s="69">
        <f>ROUND(EQ24/INDEX(被保険者数!O:O,MATCH(A24,被保険者数!A:A,0),1),0)</f>
        <v>181973</v>
      </c>
      <c r="EV24" s="1">
        <f t="shared" si="57"/>
        <v>30</v>
      </c>
    </row>
    <row r="25" spans="1:152" s="1" customFormat="1" ht="15.95" customHeight="1" x14ac:dyDescent="0.15">
      <c r="A25" s="2" t="s">
        <v>45</v>
      </c>
      <c r="B25" s="6">
        <v>928</v>
      </c>
      <c r="C25" s="7">
        <v>548252940</v>
      </c>
      <c r="D25" s="7">
        <v>493427515</v>
      </c>
      <c r="E25" s="7">
        <v>30504527</v>
      </c>
      <c r="F25" s="7">
        <v>21403838</v>
      </c>
      <c r="G25" s="7">
        <v>2917060</v>
      </c>
      <c r="H25" s="7">
        <v>11819</v>
      </c>
      <c r="I25" s="7">
        <v>223655970</v>
      </c>
      <c r="J25" s="7">
        <v>201290325</v>
      </c>
      <c r="K25" s="7">
        <v>5943382</v>
      </c>
      <c r="L25" s="7">
        <v>15283167</v>
      </c>
      <c r="M25" s="7">
        <v>1139096</v>
      </c>
      <c r="N25" s="7">
        <f t="shared" si="0"/>
        <v>12747</v>
      </c>
      <c r="O25" s="7">
        <f t="shared" si="1"/>
        <v>771908910</v>
      </c>
      <c r="P25" s="7">
        <f t="shared" si="2"/>
        <v>694717840</v>
      </c>
      <c r="Q25" s="7">
        <f t="shared" si="3"/>
        <v>36447909</v>
      </c>
      <c r="R25" s="7">
        <f t="shared" si="4"/>
        <v>36687005</v>
      </c>
      <c r="S25" s="7">
        <f t="shared" si="5"/>
        <v>4056156</v>
      </c>
      <c r="T25" s="6">
        <v>2</v>
      </c>
      <c r="U25" s="7">
        <v>405830</v>
      </c>
      <c r="V25" s="7">
        <v>365250</v>
      </c>
      <c r="W25" s="7">
        <v>0</v>
      </c>
      <c r="X25" s="7">
        <v>40580</v>
      </c>
      <c r="Y25" s="7">
        <v>0</v>
      </c>
      <c r="Z25" s="7">
        <v>1641</v>
      </c>
      <c r="AA25" s="7">
        <v>22054820</v>
      </c>
      <c r="AB25" s="7">
        <v>19849338</v>
      </c>
      <c r="AC25" s="7">
        <v>13774</v>
      </c>
      <c r="AD25" s="7">
        <v>2191708</v>
      </c>
      <c r="AE25" s="7">
        <v>0</v>
      </c>
      <c r="AF25" s="7">
        <f t="shared" si="6"/>
        <v>1643</v>
      </c>
      <c r="AG25" s="7">
        <f t="shared" si="7"/>
        <v>22460650</v>
      </c>
      <c r="AH25" s="7">
        <f t="shared" si="8"/>
        <v>20214588</v>
      </c>
      <c r="AI25" s="7">
        <f t="shared" si="9"/>
        <v>13774</v>
      </c>
      <c r="AJ25" s="7">
        <f t="shared" si="10"/>
        <v>2232288</v>
      </c>
      <c r="AK25" s="7">
        <f t="shared" si="11"/>
        <v>0</v>
      </c>
      <c r="AL25" s="6">
        <f t="shared" si="12"/>
        <v>14390</v>
      </c>
      <c r="AM25" s="7">
        <f t="shared" si="13"/>
        <v>794369560</v>
      </c>
      <c r="AN25" s="7">
        <f t="shared" si="14"/>
        <v>714932428</v>
      </c>
      <c r="AO25" s="7">
        <f t="shared" si="15"/>
        <v>36461683</v>
      </c>
      <c r="AP25" s="7">
        <f t="shared" si="16"/>
        <v>38919293</v>
      </c>
      <c r="AQ25" s="7">
        <f t="shared" si="17"/>
        <v>4056156</v>
      </c>
      <c r="AR25" s="7">
        <v>9557</v>
      </c>
      <c r="AS25" s="7">
        <v>122863820</v>
      </c>
      <c r="AT25" s="7">
        <v>110577438</v>
      </c>
      <c r="AU25" s="7">
        <v>372906</v>
      </c>
      <c r="AV25" s="7">
        <v>11323655</v>
      </c>
      <c r="AW25" s="7">
        <v>589821</v>
      </c>
      <c r="AX25" s="7">
        <f t="shared" si="18"/>
        <v>23947</v>
      </c>
      <c r="AY25" s="7">
        <f t="shared" si="19"/>
        <v>917233380</v>
      </c>
      <c r="AZ25" s="7">
        <f t="shared" si="20"/>
        <v>825509866</v>
      </c>
      <c r="BA25" s="7">
        <f t="shared" si="21"/>
        <v>36834589</v>
      </c>
      <c r="BB25" s="7">
        <f t="shared" si="22"/>
        <v>50242948</v>
      </c>
      <c r="BC25" s="7">
        <f t="shared" si="23"/>
        <v>4645977</v>
      </c>
      <c r="BD25" s="6">
        <v>885</v>
      </c>
      <c r="BE25" s="7">
        <v>28137103</v>
      </c>
      <c r="BF25" s="7">
        <v>16311253</v>
      </c>
      <c r="BG25" s="7">
        <v>0</v>
      </c>
      <c r="BH25" s="7">
        <v>11825850</v>
      </c>
      <c r="BI25" s="7">
        <v>0</v>
      </c>
      <c r="BJ25" s="7">
        <v>2</v>
      </c>
      <c r="BK25" s="7">
        <v>11390</v>
      </c>
      <c r="BL25" s="7">
        <v>3360</v>
      </c>
      <c r="BM25" s="7">
        <v>0</v>
      </c>
      <c r="BN25" s="7">
        <v>8030</v>
      </c>
      <c r="BO25" s="7">
        <v>0</v>
      </c>
      <c r="BP25" s="7">
        <f t="shared" si="24"/>
        <v>887</v>
      </c>
      <c r="BQ25" s="7">
        <f t="shared" si="25"/>
        <v>28148493</v>
      </c>
      <c r="BR25" s="7">
        <f t="shared" si="26"/>
        <v>16314613</v>
      </c>
      <c r="BS25" s="7">
        <f t="shared" si="27"/>
        <v>0</v>
      </c>
      <c r="BT25" s="7">
        <f t="shared" si="28"/>
        <v>11833880</v>
      </c>
      <c r="BU25" s="7">
        <f t="shared" si="29"/>
        <v>0</v>
      </c>
      <c r="BV25" s="6">
        <v>126</v>
      </c>
      <c r="BW25" s="7">
        <v>12815770</v>
      </c>
      <c r="BX25" s="7">
        <v>11534193</v>
      </c>
      <c r="BY25" s="7">
        <v>202392</v>
      </c>
      <c r="BZ25" s="7">
        <v>619038</v>
      </c>
      <c r="CA25" s="7">
        <v>460147</v>
      </c>
      <c r="CB25" s="7">
        <f t="shared" si="30"/>
        <v>24073</v>
      </c>
      <c r="CC25" s="7">
        <f t="shared" si="31"/>
        <v>958197643</v>
      </c>
      <c r="CD25" s="7">
        <f t="shared" si="32"/>
        <v>853358672</v>
      </c>
      <c r="CE25" s="7">
        <f t="shared" si="33"/>
        <v>37036981</v>
      </c>
      <c r="CF25" s="7">
        <f t="shared" si="34"/>
        <v>62695866</v>
      </c>
      <c r="CG25" s="7">
        <f t="shared" si="35"/>
        <v>5106124</v>
      </c>
      <c r="CH25" s="100">
        <v>162</v>
      </c>
      <c r="CI25" s="101">
        <v>1400336</v>
      </c>
      <c r="CJ25" s="101">
        <v>1260251</v>
      </c>
      <c r="CK25" s="101">
        <v>0</v>
      </c>
      <c r="CL25" s="101">
        <v>140085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52"/>
        <v>162</v>
      </c>
      <c r="DA25" s="101">
        <f t="shared" si="36"/>
        <v>1400336</v>
      </c>
      <c r="DB25" s="101">
        <f t="shared" si="37"/>
        <v>1260251</v>
      </c>
      <c r="DC25" s="101">
        <f t="shared" si="38"/>
        <v>0</v>
      </c>
      <c r="DD25" s="101">
        <f t="shared" si="39"/>
        <v>140085</v>
      </c>
      <c r="DE25" s="101">
        <f t="shared" si="40"/>
        <v>0</v>
      </c>
      <c r="DF25" s="101">
        <f t="shared" si="41"/>
        <v>24235</v>
      </c>
      <c r="DG25" s="101">
        <f t="shared" si="42"/>
        <v>959597979</v>
      </c>
      <c r="DH25" s="101">
        <f t="shared" si="43"/>
        <v>854618923</v>
      </c>
      <c r="DI25" s="101">
        <f t="shared" si="44"/>
        <v>37036981</v>
      </c>
      <c r="DJ25" s="101">
        <f t="shared" si="45"/>
        <v>62835951</v>
      </c>
      <c r="DK25" s="101">
        <f t="shared" si="46"/>
        <v>5106124</v>
      </c>
      <c r="DL25" s="101">
        <v>601</v>
      </c>
      <c r="DM25" s="101">
        <v>342</v>
      </c>
      <c r="DN25" s="101">
        <v>943</v>
      </c>
      <c r="DO25" s="101">
        <v>135</v>
      </c>
      <c r="DP25" s="101">
        <v>9</v>
      </c>
      <c r="DR25" s="16">
        <f>INDEX(現金給付!F:F,MATCH($A25,現金給付!$C:$C,0),1)</f>
        <v>162</v>
      </c>
      <c r="DS25" s="16">
        <f>INDEX(現金給付!G:G,MATCH($A25,現金給付!$C:$C,0),1)</f>
        <v>1260251</v>
      </c>
      <c r="DT25" s="16">
        <f>INDEX(現金給付!N:N,MATCH($A25,現金給付!$C:$C,0),1)</f>
        <v>18</v>
      </c>
      <c r="DU25" s="16">
        <f>INDEX(現金給付!O:O,MATCH($A25,現金給付!$C:$C,0),1)</f>
        <v>368622</v>
      </c>
      <c r="DV25" s="16">
        <f>INDEX(現金給付!V:V,MATCH($A25,現金給付!$C:$C,0),1)</f>
        <v>66</v>
      </c>
      <c r="DW25" s="16">
        <f>INDEX(現金給付!W:W,MATCH($A25,現金給付!$C:$C,0),1)</f>
        <v>2196090</v>
      </c>
      <c r="DX25" s="16">
        <f>INDEX(現金給付!AL:AL,MATCH($A25,現金給付!$C:$C,0),1)</f>
        <v>31</v>
      </c>
      <c r="DY25" s="16">
        <f>INDEX(現金給付!AM:AM,MATCH($A25,現金給付!$C:$C,0),1)</f>
        <v>1057613</v>
      </c>
      <c r="DZ25" s="16">
        <f>INDEX(現金給付!AT:AT,MATCH($A25,現金給付!$C:$C,0),1)</f>
        <v>2</v>
      </c>
      <c r="EA25" s="16">
        <f>INDEX(現金給付!AU:AU,MATCH($A25,現金給付!$C:$C,0),1)</f>
        <v>9558</v>
      </c>
      <c r="EB25" s="16">
        <f>INDEX(現金給付!BB:BB,MATCH($A25,現金給付!$C:$C,0),1)</f>
        <v>0</v>
      </c>
      <c r="EC25" s="16">
        <f>INDEX(現金給付!BC:BC,MATCH($A25,現金給付!$C:$C,0),1)</f>
        <v>0</v>
      </c>
      <c r="ED25" s="16">
        <f>INDEX(現金給付!BR:BR,MATCH($A25,現金給付!$C:$C,0),1)</f>
        <v>0</v>
      </c>
      <c r="EE25" s="16">
        <f>INDEX(現金給付!BS:BS,MATCH($A25,現金給付!$C:$C,0),1)</f>
        <v>0</v>
      </c>
      <c r="EF25" s="16">
        <f>INDEX(現金給付!BX:BX,MATCH($A25,現金給付!$C:$C,0),1)</f>
        <v>0</v>
      </c>
      <c r="EG25" s="16">
        <f>INDEX(現金給付!BY:BY,MATCH($A25,現金給付!$C:$C,0),1)</f>
        <v>0</v>
      </c>
      <c r="EH25" s="16">
        <f t="shared" si="47"/>
        <v>279</v>
      </c>
      <c r="EI25" s="16">
        <f t="shared" si="48"/>
        <v>4892134</v>
      </c>
      <c r="EK25" s="7">
        <f t="shared" si="53"/>
        <v>24352</v>
      </c>
      <c r="EL25" s="7">
        <f t="shared" si="54"/>
        <v>963089777</v>
      </c>
      <c r="EN25" s="69">
        <f>ROUND(EL25/INDEX(被保険者数!O:O,MATCH(A25,被保険者数!A:A,0),1),0)</f>
        <v>613824</v>
      </c>
      <c r="EO25" s="1">
        <f t="shared" si="55"/>
        <v>40</v>
      </c>
      <c r="EP25" s="69">
        <f t="shared" si="49"/>
        <v>548658770</v>
      </c>
      <c r="EQ25" s="69">
        <f t="shared" si="50"/>
        <v>245710790</v>
      </c>
      <c r="ER25" s="69">
        <f t="shared" si="51"/>
        <v>168720217</v>
      </c>
      <c r="ES25" s="69">
        <f>ROUND(EP25/INDEX(被保険者数!O:O,MATCH(A25,被保険者数!A:A,0),1),0)</f>
        <v>349687</v>
      </c>
      <c r="ET25" s="69">
        <f t="shared" si="56"/>
        <v>41</v>
      </c>
      <c r="EU25" s="69">
        <f>ROUND(EQ25/INDEX(被保険者数!O:O,MATCH(A25,被保険者数!A:A,0),1),0)</f>
        <v>156603</v>
      </c>
      <c r="EV25" s="1">
        <f t="shared" si="57"/>
        <v>39</v>
      </c>
    </row>
    <row r="26" spans="1:152" s="1" customFormat="1" ht="15.95" customHeight="1" x14ac:dyDescent="0.15">
      <c r="A26" s="2" t="s">
        <v>46</v>
      </c>
      <c r="B26" s="6">
        <v>1924</v>
      </c>
      <c r="C26" s="7">
        <v>1253859060</v>
      </c>
      <c r="D26" s="7">
        <v>1128485270</v>
      </c>
      <c r="E26" s="7">
        <v>70540427</v>
      </c>
      <c r="F26" s="7">
        <v>52450323</v>
      </c>
      <c r="G26" s="7">
        <v>2383040</v>
      </c>
      <c r="H26" s="7">
        <v>22936</v>
      </c>
      <c r="I26" s="7">
        <v>443551200</v>
      </c>
      <c r="J26" s="7">
        <v>399196085</v>
      </c>
      <c r="K26" s="7">
        <v>10394456</v>
      </c>
      <c r="L26" s="7">
        <v>31843849</v>
      </c>
      <c r="M26" s="7">
        <v>2116810</v>
      </c>
      <c r="N26" s="7">
        <f t="shared" si="0"/>
        <v>24860</v>
      </c>
      <c r="O26" s="7">
        <f t="shared" si="1"/>
        <v>1697410260</v>
      </c>
      <c r="P26" s="7">
        <f t="shared" si="2"/>
        <v>1527681355</v>
      </c>
      <c r="Q26" s="7">
        <f t="shared" si="3"/>
        <v>80934883</v>
      </c>
      <c r="R26" s="7">
        <f t="shared" si="4"/>
        <v>84294172</v>
      </c>
      <c r="S26" s="7">
        <f t="shared" si="5"/>
        <v>4499850</v>
      </c>
      <c r="T26" s="6">
        <v>7</v>
      </c>
      <c r="U26" s="7">
        <v>6477340</v>
      </c>
      <c r="V26" s="7">
        <v>5829608</v>
      </c>
      <c r="W26" s="7">
        <v>388452</v>
      </c>
      <c r="X26" s="7">
        <v>259280</v>
      </c>
      <c r="Y26" s="7">
        <v>0</v>
      </c>
      <c r="Z26" s="7">
        <v>3031</v>
      </c>
      <c r="AA26" s="7">
        <v>40893510</v>
      </c>
      <c r="AB26" s="7">
        <v>36804159</v>
      </c>
      <c r="AC26" s="7">
        <v>50606</v>
      </c>
      <c r="AD26" s="7">
        <v>4037993</v>
      </c>
      <c r="AE26" s="7">
        <v>752</v>
      </c>
      <c r="AF26" s="7">
        <f t="shared" si="6"/>
        <v>3038</v>
      </c>
      <c r="AG26" s="7">
        <f t="shared" si="7"/>
        <v>47370850</v>
      </c>
      <c r="AH26" s="7">
        <f t="shared" si="8"/>
        <v>42633767</v>
      </c>
      <c r="AI26" s="7">
        <f t="shared" si="9"/>
        <v>439058</v>
      </c>
      <c r="AJ26" s="7">
        <f t="shared" si="10"/>
        <v>4297273</v>
      </c>
      <c r="AK26" s="7">
        <f t="shared" si="11"/>
        <v>752</v>
      </c>
      <c r="AL26" s="6">
        <f t="shared" si="12"/>
        <v>27898</v>
      </c>
      <c r="AM26" s="7">
        <f t="shared" si="13"/>
        <v>1744781110</v>
      </c>
      <c r="AN26" s="7">
        <f t="shared" si="14"/>
        <v>1570315122</v>
      </c>
      <c r="AO26" s="7">
        <f t="shared" si="15"/>
        <v>81373941</v>
      </c>
      <c r="AP26" s="7">
        <f t="shared" si="16"/>
        <v>88591445</v>
      </c>
      <c r="AQ26" s="7">
        <f t="shared" si="17"/>
        <v>4500602</v>
      </c>
      <c r="AR26" s="7">
        <v>15849</v>
      </c>
      <c r="AS26" s="7">
        <v>210769110</v>
      </c>
      <c r="AT26" s="7">
        <v>189692192</v>
      </c>
      <c r="AU26" s="7">
        <v>1453870</v>
      </c>
      <c r="AV26" s="7">
        <v>18435066</v>
      </c>
      <c r="AW26" s="7">
        <v>1187982</v>
      </c>
      <c r="AX26" s="7">
        <f t="shared" si="18"/>
        <v>43747</v>
      </c>
      <c r="AY26" s="7">
        <f t="shared" si="19"/>
        <v>1955550220</v>
      </c>
      <c r="AZ26" s="7">
        <f t="shared" si="20"/>
        <v>1760007314</v>
      </c>
      <c r="BA26" s="7">
        <f t="shared" si="21"/>
        <v>82827811</v>
      </c>
      <c r="BB26" s="7">
        <f t="shared" si="22"/>
        <v>107026511</v>
      </c>
      <c r="BC26" s="7">
        <f t="shared" si="23"/>
        <v>5688584</v>
      </c>
      <c r="BD26" s="6">
        <v>1866</v>
      </c>
      <c r="BE26" s="7">
        <v>63959840</v>
      </c>
      <c r="BF26" s="7">
        <v>32848680</v>
      </c>
      <c r="BG26" s="7">
        <v>0</v>
      </c>
      <c r="BH26" s="7">
        <v>31111160</v>
      </c>
      <c r="BI26" s="7">
        <v>0</v>
      </c>
      <c r="BJ26" s="7">
        <v>6</v>
      </c>
      <c r="BK26" s="7">
        <v>139194</v>
      </c>
      <c r="BL26" s="7">
        <v>40764</v>
      </c>
      <c r="BM26" s="7">
        <v>0</v>
      </c>
      <c r="BN26" s="7">
        <v>98430</v>
      </c>
      <c r="BO26" s="7">
        <v>0</v>
      </c>
      <c r="BP26" s="7">
        <f t="shared" si="24"/>
        <v>1872</v>
      </c>
      <c r="BQ26" s="7">
        <f t="shared" si="25"/>
        <v>64099034</v>
      </c>
      <c r="BR26" s="7">
        <f t="shared" si="26"/>
        <v>32889444</v>
      </c>
      <c r="BS26" s="7">
        <f t="shared" si="27"/>
        <v>0</v>
      </c>
      <c r="BT26" s="7">
        <f t="shared" si="28"/>
        <v>31209590</v>
      </c>
      <c r="BU26" s="7">
        <f t="shared" si="29"/>
        <v>0</v>
      </c>
      <c r="BV26" s="6">
        <v>232</v>
      </c>
      <c r="BW26" s="7">
        <v>29174370</v>
      </c>
      <c r="BX26" s="7">
        <v>26256933</v>
      </c>
      <c r="BY26" s="7">
        <v>715361</v>
      </c>
      <c r="BZ26" s="7">
        <v>1624468</v>
      </c>
      <c r="CA26" s="7">
        <v>577608</v>
      </c>
      <c r="CB26" s="7">
        <f t="shared" si="30"/>
        <v>43979</v>
      </c>
      <c r="CC26" s="7">
        <f t="shared" si="31"/>
        <v>2048823624</v>
      </c>
      <c r="CD26" s="7">
        <f t="shared" si="32"/>
        <v>1819153691</v>
      </c>
      <c r="CE26" s="7">
        <f t="shared" si="33"/>
        <v>83543172</v>
      </c>
      <c r="CF26" s="7">
        <f t="shared" si="34"/>
        <v>139860569</v>
      </c>
      <c r="CG26" s="7">
        <f t="shared" si="35"/>
        <v>6266192</v>
      </c>
      <c r="CH26" s="100">
        <v>292</v>
      </c>
      <c r="CI26" s="101">
        <v>1541616</v>
      </c>
      <c r="CJ26" s="101">
        <v>1387385</v>
      </c>
      <c r="CK26" s="101">
        <v>0</v>
      </c>
      <c r="CL26" s="101">
        <v>154231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52"/>
        <v>292</v>
      </c>
      <c r="DA26" s="101">
        <f t="shared" si="36"/>
        <v>1541616</v>
      </c>
      <c r="DB26" s="101">
        <f t="shared" si="37"/>
        <v>1387385</v>
      </c>
      <c r="DC26" s="101">
        <f t="shared" si="38"/>
        <v>0</v>
      </c>
      <c r="DD26" s="101">
        <f t="shared" si="39"/>
        <v>154231</v>
      </c>
      <c r="DE26" s="101">
        <f t="shared" si="40"/>
        <v>0</v>
      </c>
      <c r="DF26" s="101">
        <f t="shared" si="41"/>
        <v>44271</v>
      </c>
      <c r="DG26" s="101">
        <f t="shared" si="42"/>
        <v>2050365240</v>
      </c>
      <c r="DH26" s="101">
        <f t="shared" si="43"/>
        <v>1820541076</v>
      </c>
      <c r="DI26" s="101">
        <f t="shared" si="44"/>
        <v>83543172</v>
      </c>
      <c r="DJ26" s="101">
        <f t="shared" si="45"/>
        <v>140014800</v>
      </c>
      <c r="DK26" s="101">
        <f t="shared" si="46"/>
        <v>6266192</v>
      </c>
      <c r="DL26" s="101">
        <v>1391</v>
      </c>
      <c r="DM26" s="101">
        <v>754</v>
      </c>
      <c r="DN26" s="101">
        <v>2145</v>
      </c>
      <c r="DO26" s="101">
        <v>323</v>
      </c>
      <c r="DP26" s="101">
        <v>89</v>
      </c>
      <c r="DR26" s="16">
        <f>INDEX(現金給付!F:F,MATCH($A26,現金給付!$C:$C,0),1)</f>
        <v>292</v>
      </c>
      <c r="DS26" s="16">
        <f>INDEX(現金給付!G:G,MATCH($A26,現金給付!$C:$C,0),1)</f>
        <v>1387385</v>
      </c>
      <c r="DT26" s="16">
        <f>INDEX(現金給付!N:N,MATCH($A26,現金給付!$C:$C,0),1)</f>
        <v>29</v>
      </c>
      <c r="DU26" s="16">
        <f>INDEX(現金給付!O:O,MATCH($A26,現金給付!$C:$C,0),1)</f>
        <v>593856</v>
      </c>
      <c r="DV26" s="16">
        <f>INDEX(現金給付!V:V,MATCH($A26,現金給付!$C:$C,0),1)</f>
        <v>21</v>
      </c>
      <c r="DW26" s="16">
        <f>INDEX(現金給付!W:W,MATCH($A26,現金給付!$C:$C,0),1)</f>
        <v>581476</v>
      </c>
      <c r="DX26" s="16">
        <f>INDEX(現金給付!AL:AL,MATCH($A26,現金給付!$C:$C,0),1)</f>
        <v>64</v>
      </c>
      <c r="DY26" s="16">
        <f>INDEX(現金給付!AM:AM,MATCH($A26,現金給付!$C:$C,0),1)</f>
        <v>2390549</v>
      </c>
      <c r="DZ26" s="16">
        <f>INDEX(現金給付!AT:AT,MATCH($A26,現金給付!$C:$C,0),1)</f>
        <v>0</v>
      </c>
      <c r="EA26" s="16">
        <f>INDEX(現金給付!AU:AU,MATCH($A26,現金給付!$C:$C,0),1)</f>
        <v>0</v>
      </c>
      <c r="EB26" s="16">
        <f>INDEX(現金給付!BB:BB,MATCH($A26,現金給付!$C:$C,0),1)</f>
        <v>10</v>
      </c>
      <c r="EC26" s="16">
        <f>INDEX(現金給付!BC:BC,MATCH($A26,現金給付!$C:$C,0),1)</f>
        <v>461117</v>
      </c>
      <c r="ED26" s="16">
        <f>INDEX(現金給付!BR:BR,MATCH($A26,現金給付!$C:$C,0),1)</f>
        <v>0</v>
      </c>
      <c r="EE26" s="16">
        <f>INDEX(現金給付!BS:BS,MATCH($A26,現金給付!$C:$C,0),1)</f>
        <v>0</v>
      </c>
      <c r="EF26" s="16">
        <f>INDEX(現金給付!BX:BX,MATCH($A26,現金給付!$C:$C,0),1)</f>
        <v>0</v>
      </c>
      <c r="EG26" s="16">
        <f>INDEX(現金給付!BY:BY,MATCH($A26,現金給付!$C:$C,0),1)</f>
        <v>0</v>
      </c>
      <c r="EH26" s="16">
        <f t="shared" si="47"/>
        <v>416</v>
      </c>
      <c r="EI26" s="16">
        <f t="shared" si="48"/>
        <v>5414383</v>
      </c>
      <c r="EK26" s="7">
        <f t="shared" si="53"/>
        <v>44395</v>
      </c>
      <c r="EL26" s="7">
        <f t="shared" si="54"/>
        <v>2054238007</v>
      </c>
      <c r="EN26" s="69">
        <f>ROUND(EL26/INDEX(被保険者数!O:O,MATCH(A26,被保険者数!A:A,0),1),0)</f>
        <v>700866</v>
      </c>
      <c r="EO26" s="1">
        <f t="shared" si="55"/>
        <v>36</v>
      </c>
      <c r="EP26" s="69">
        <f t="shared" si="49"/>
        <v>1260336400</v>
      </c>
      <c r="EQ26" s="69">
        <f t="shared" si="50"/>
        <v>484444710</v>
      </c>
      <c r="ER26" s="69">
        <f t="shared" si="51"/>
        <v>309456897</v>
      </c>
      <c r="ES26" s="69">
        <f>ROUND(EP26/INDEX(被保険者数!O:O,MATCH(A26,被保険者数!A:A,0),1),0)</f>
        <v>430002</v>
      </c>
      <c r="ET26" s="69">
        <f t="shared" si="56"/>
        <v>31</v>
      </c>
      <c r="EU26" s="69">
        <f>ROUND(EQ26/INDEX(被保険者数!O:O,MATCH(A26,被保険者数!A:A,0),1),0)</f>
        <v>165283</v>
      </c>
      <c r="EV26" s="1">
        <f t="shared" si="57"/>
        <v>36</v>
      </c>
    </row>
    <row r="27" spans="1:152" s="1" customFormat="1" ht="15.95" customHeight="1" x14ac:dyDescent="0.15">
      <c r="A27" s="2" t="s">
        <v>47</v>
      </c>
      <c r="B27" s="6">
        <v>1459</v>
      </c>
      <c r="C27" s="7">
        <v>907629940</v>
      </c>
      <c r="D27" s="7">
        <v>816877110</v>
      </c>
      <c r="E27" s="7">
        <v>53234517</v>
      </c>
      <c r="F27" s="7">
        <v>34603874</v>
      </c>
      <c r="G27" s="7">
        <v>2914439</v>
      </c>
      <c r="H27" s="7">
        <v>16972</v>
      </c>
      <c r="I27" s="7">
        <v>320260590</v>
      </c>
      <c r="J27" s="7">
        <v>288234525</v>
      </c>
      <c r="K27" s="7">
        <v>8009026</v>
      </c>
      <c r="L27" s="7">
        <v>22466477</v>
      </c>
      <c r="M27" s="7">
        <v>1550562</v>
      </c>
      <c r="N27" s="7">
        <f t="shared" si="0"/>
        <v>18431</v>
      </c>
      <c r="O27" s="7">
        <f t="shared" si="1"/>
        <v>1227890530</v>
      </c>
      <c r="P27" s="7">
        <f t="shared" si="2"/>
        <v>1105111635</v>
      </c>
      <c r="Q27" s="7">
        <f t="shared" si="3"/>
        <v>61243543</v>
      </c>
      <c r="R27" s="7">
        <f t="shared" si="4"/>
        <v>57070351</v>
      </c>
      <c r="S27" s="7">
        <f t="shared" si="5"/>
        <v>4465001</v>
      </c>
      <c r="T27" s="6">
        <v>1</v>
      </c>
      <c r="U27" s="7">
        <v>1263610</v>
      </c>
      <c r="V27" s="7">
        <v>1137249</v>
      </c>
      <c r="W27" s="7">
        <v>68761</v>
      </c>
      <c r="X27" s="7">
        <v>57600</v>
      </c>
      <c r="Y27" s="7">
        <v>0</v>
      </c>
      <c r="Z27" s="7">
        <v>2688</v>
      </c>
      <c r="AA27" s="7">
        <v>36888440</v>
      </c>
      <c r="AB27" s="7">
        <v>33199596</v>
      </c>
      <c r="AC27" s="7">
        <v>8157</v>
      </c>
      <c r="AD27" s="7">
        <v>3656092</v>
      </c>
      <c r="AE27" s="7">
        <v>24595</v>
      </c>
      <c r="AF27" s="7">
        <f t="shared" si="6"/>
        <v>2689</v>
      </c>
      <c r="AG27" s="7">
        <f t="shared" si="7"/>
        <v>38152050</v>
      </c>
      <c r="AH27" s="7">
        <f t="shared" si="8"/>
        <v>34336845</v>
      </c>
      <c r="AI27" s="7">
        <f t="shared" si="9"/>
        <v>76918</v>
      </c>
      <c r="AJ27" s="7">
        <f t="shared" si="10"/>
        <v>3713692</v>
      </c>
      <c r="AK27" s="7">
        <f t="shared" si="11"/>
        <v>24595</v>
      </c>
      <c r="AL27" s="6">
        <f t="shared" si="12"/>
        <v>21120</v>
      </c>
      <c r="AM27" s="7">
        <f t="shared" si="13"/>
        <v>1266042580</v>
      </c>
      <c r="AN27" s="7">
        <f t="shared" si="14"/>
        <v>1139448480</v>
      </c>
      <c r="AO27" s="7">
        <f t="shared" si="15"/>
        <v>61320461</v>
      </c>
      <c r="AP27" s="7">
        <f t="shared" si="16"/>
        <v>60784043</v>
      </c>
      <c r="AQ27" s="7">
        <f t="shared" si="17"/>
        <v>4489596</v>
      </c>
      <c r="AR27" s="7">
        <v>12519</v>
      </c>
      <c r="AS27" s="7">
        <v>157250760</v>
      </c>
      <c r="AT27" s="7">
        <v>141525682</v>
      </c>
      <c r="AU27" s="7">
        <v>998578</v>
      </c>
      <c r="AV27" s="7">
        <v>13988405</v>
      </c>
      <c r="AW27" s="7">
        <v>738095</v>
      </c>
      <c r="AX27" s="7">
        <f t="shared" si="18"/>
        <v>33639</v>
      </c>
      <c r="AY27" s="7">
        <f t="shared" si="19"/>
        <v>1423293340</v>
      </c>
      <c r="AZ27" s="7">
        <f t="shared" si="20"/>
        <v>1280974162</v>
      </c>
      <c r="BA27" s="7">
        <f t="shared" si="21"/>
        <v>62319039</v>
      </c>
      <c r="BB27" s="7">
        <f t="shared" si="22"/>
        <v>74772448</v>
      </c>
      <c r="BC27" s="7">
        <f t="shared" si="23"/>
        <v>5227691</v>
      </c>
      <c r="BD27" s="6">
        <v>1417</v>
      </c>
      <c r="BE27" s="7">
        <v>49118409</v>
      </c>
      <c r="BF27" s="7">
        <v>29153899</v>
      </c>
      <c r="BG27" s="7">
        <v>0</v>
      </c>
      <c r="BH27" s="7">
        <v>19964510</v>
      </c>
      <c r="BI27" s="7">
        <v>0</v>
      </c>
      <c r="BJ27" s="7">
        <v>1</v>
      </c>
      <c r="BK27" s="7">
        <v>24000</v>
      </c>
      <c r="BL27" s="7">
        <v>6850</v>
      </c>
      <c r="BM27" s="7">
        <v>0</v>
      </c>
      <c r="BN27" s="7">
        <v>17150</v>
      </c>
      <c r="BO27" s="7">
        <v>0</v>
      </c>
      <c r="BP27" s="7">
        <f t="shared" si="24"/>
        <v>1418</v>
      </c>
      <c r="BQ27" s="7">
        <f t="shared" si="25"/>
        <v>49142409</v>
      </c>
      <c r="BR27" s="7">
        <f t="shared" si="26"/>
        <v>29160749</v>
      </c>
      <c r="BS27" s="7">
        <f t="shared" si="27"/>
        <v>0</v>
      </c>
      <c r="BT27" s="7">
        <f t="shared" si="28"/>
        <v>19981660</v>
      </c>
      <c r="BU27" s="7">
        <f t="shared" si="29"/>
        <v>0</v>
      </c>
      <c r="BV27" s="6">
        <v>329</v>
      </c>
      <c r="BW27" s="7">
        <v>34417060</v>
      </c>
      <c r="BX27" s="7">
        <v>30975354</v>
      </c>
      <c r="BY27" s="7">
        <v>910428</v>
      </c>
      <c r="BZ27" s="7">
        <v>1501802</v>
      </c>
      <c r="CA27" s="7">
        <v>1029476</v>
      </c>
      <c r="CB27" s="7">
        <f t="shared" si="30"/>
        <v>33968</v>
      </c>
      <c r="CC27" s="7">
        <f t="shared" si="31"/>
        <v>1506852809</v>
      </c>
      <c r="CD27" s="7">
        <f t="shared" si="32"/>
        <v>1341110265</v>
      </c>
      <c r="CE27" s="7">
        <f t="shared" si="33"/>
        <v>63229467</v>
      </c>
      <c r="CF27" s="7">
        <f t="shared" si="34"/>
        <v>96255910</v>
      </c>
      <c r="CG27" s="7">
        <f t="shared" si="35"/>
        <v>6257167</v>
      </c>
      <c r="CH27" s="100">
        <v>213</v>
      </c>
      <c r="CI27" s="101">
        <v>1281806</v>
      </c>
      <c r="CJ27" s="101">
        <v>1153565</v>
      </c>
      <c r="CK27" s="101">
        <v>0</v>
      </c>
      <c r="CL27" s="101">
        <v>128241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52"/>
        <v>213</v>
      </c>
      <c r="DA27" s="101">
        <f t="shared" si="36"/>
        <v>1281806</v>
      </c>
      <c r="DB27" s="101">
        <f t="shared" si="37"/>
        <v>1153565</v>
      </c>
      <c r="DC27" s="101">
        <f t="shared" si="38"/>
        <v>0</v>
      </c>
      <c r="DD27" s="101">
        <f t="shared" si="39"/>
        <v>128241</v>
      </c>
      <c r="DE27" s="101">
        <f t="shared" si="40"/>
        <v>0</v>
      </c>
      <c r="DF27" s="101">
        <f t="shared" si="41"/>
        <v>34181</v>
      </c>
      <c r="DG27" s="101">
        <f t="shared" si="42"/>
        <v>1508134615</v>
      </c>
      <c r="DH27" s="101">
        <f t="shared" si="43"/>
        <v>1342263830</v>
      </c>
      <c r="DI27" s="101">
        <f t="shared" si="44"/>
        <v>63229467</v>
      </c>
      <c r="DJ27" s="101">
        <f t="shared" si="45"/>
        <v>96384151</v>
      </c>
      <c r="DK27" s="101">
        <f t="shared" si="46"/>
        <v>6257167</v>
      </c>
      <c r="DL27" s="101">
        <v>1093</v>
      </c>
      <c r="DM27" s="101">
        <v>568</v>
      </c>
      <c r="DN27" s="101">
        <v>1661</v>
      </c>
      <c r="DO27" s="101">
        <v>189</v>
      </c>
      <c r="DP27" s="101">
        <v>10</v>
      </c>
      <c r="DR27" s="16">
        <f>INDEX(現金給付!F:F,MATCH($A27,現金給付!$C:$C,0),1)</f>
        <v>213</v>
      </c>
      <c r="DS27" s="16">
        <f>INDEX(現金給付!G:G,MATCH($A27,現金給付!$C:$C,0),1)</f>
        <v>1153565</v>
      </c>
      <c r="DT27" s="16">
        <f>INDEX(現金給付!N:N,MATCH($A27,現金給付!$C:$C,0),1)</f>
        <v>18</v>
      </c>
      <c r="DU27" s="16">
        <f>INDEX(現金給付!O:O,MATCH($A27,現金給付!$C:$C,0),1)</f>
        <v>573036</v>
      </c>
      <c r="DV27" s="16">
        <f>INDEX(現金給付!V:V,MATCH($A27,現金給付!$C:$C,0),1)</f>
        <v>38</v>
      </c>
      <c r="DW27" s="16">
        <f>INDEX(現金給付!W:W,MATCH($A27,現金給付!$C:$C,0),1)</f>
        <v>692154</v>
      </c>
      <c r="DX27" s="16">
        <f>INDEX(現金給付!AL:AL,MATCH($A27,現金給付!$C:$C,0),1)</f>
        <v>45</v>
      </c>
      <c r="DY27" s="16">
        <f>INDEX(現金給付!AM:AM,MATCH($A27,現金給付!$C:$C,0),1)</f>
        <v>1468802</v>
      </c>
      <c r="DZ27" s="16">
        <f>INDEX(現金給付!AT:AT,MATCH($A27,現金給付!$C:$C,0),1)</f>
        <v>4</v>
      </c>
      <c r="EA27" s="16">
        <f>INDEX(現金給付!AU:AU,MATCH($A27,現金給付!$C:$C,0),1)</f>
        <v>19791</v>
      </c>
      <c r="EB27" s="16">
        <f>INDEX(現金給付!BB:BB,MATCH($A27,現金給付!$C:$C,0),1)</f>
        <v>6</v>
      </c>
      <c r="EC27" s="16">
        <f>INDEX(現金給付!BC:BC,MATCH($A27,現金給付!$C:$C,0),1)</f>
        <v>1191055</v>
      </c>
      <c r="ED27" s="16">
        <f>INDEX(現金給付!BR:BR,MATCH($A27,現金給付!$C:$C,0),1)</f>
        <v>0</v>
      </c>
      <c r="EE27" s="16">
        <f>INDEX(現金給付!BS:BS,MATCH($A27,現金給付!$C:$C,0),1)</f>
        <v>0</v>
      </c>
      <c r="EF27" s="16">
        <f>INDEX(現金給付!BX:BX,MATCH($A27,現金給付!$C:$C,0),1)</f>
        <v>0</v>
      </c>
      <c r="EG27" s="16">
        <f>INDEX(現金給付!BY:BY,MATCH($A27,現金給付!$C:$C,0),1)</f>
        <v>0</v>
      </c>
      <c r="EH27" s="16">
        <f t="shared" si="47"/>
        <v>324</v>
      </c>
      <c r="EI27" s="16">
        <f t="shared" si="48"/>
        <v>5098403</v>
      </c>
      <c r="EK27" s="7">
        <f t="shared" si="53"/>
        <v>34292</v>
      </c>
      <c r="EL27" s="7">
        <f t="shared" si="54"/>
        <v>1511951212</v>
      </c>
      <c r="EN27" s="69">
        <f>ROUND(EL27/INDEX(被保険者数!O:O,MATCH(A27,被保険者数!A:A,0),1),0)</f>
        <v>722385</v>
      </c>
      <c r="EO27" s="1">
        <f t="shared" si="55"/>
        <v>33</v>
      </c>
      <c r="EP27" s="69">
        <f t="shared" si="49"/>
        <v>908893550</v>
      </c>
      <c r="EQ27" s="69">
        <f t="shared" si="50"/>
        <v>357149030</v>
      </c>
      <c r="ER27" s="69">
        <f t="shared" si="51"/>
        <v>245908632</v>
      </c>
      <c r="ES27" s="69">
        <f>ROUND(EP27/INDEX(被保険者数!O:O,MATCH(A27,被保険者数!A:A,0),1),0)</f>
        <v>434254</v>
      </c>
      <c r="ET27" s="69">
        <f t="shared" si="56"/>
        <v>30</v>
      </c>
      <c r="EU27" s="69">
        <f>ROUND(EQ27/INDEX(被保険者数!O:O,MATCH(A27,被保険者数!A:A,0),1),0)</f>
        <v>170640</v>
      </c>
      <c r="EV27" s="1">
        <f t="shared" si="57"/>
        <v>35</v>
      </c>
    </row>
    <row r="28" spans="1:152" s="1" customFormat="1" ht="15.95" customHeight="1" x14ac:dyDescent="0.15">
      <c r="A28" s="2" t="s">
        <v>48</v>
      </c>
      <c r="B28" s="6">
        <v>1509</v>
      </c>
      <c r="C28" s="7">
        <v>983034420</v>
      </c>
      <c r="D28" s="7">
        <v>884730724</v>
      </c>
      <c r="E28" s="7">
        <v>56065542</v>
      </c>
      <c r="F28" s="7">
        <v>40208923</v>
      </c>
      <c r="G28" s="7">
        <v>2029231</v>
      </c>
      <c r="H28" s="7">
        <v>20942</v>
      </c>
      <c r="I28" s="7">
        <v>344193300</v>
      </c>
      <c r="J28" s="7">
        <v>309773965</v>
      </c>
      <c r="K28" s="7">
        <v>7318248</v>
      </c>
      <c r="L28" s="7">
        <v>24993512</v>
      </c>
      <c r="M28" s="7">
        <v>2107575</v>
      </c>
      <c r="N28" s="7">
        <f t="shared" si="0"/>
        <v>22451</v>
      </c>
      <c r="O28" s="7">
        <f t="shared" si="1"/>
        <v>1327227720</v>
      </c>
      <c r="P28" s="7">
        <f t="shared" si="2"/>
        <v>1194504689</v>
      </c>
      <c r="Q28" s="7">
        <f t="shared" si="3"/>
        <v>63383790</v>
      </c>
      <c r="R28" s="7">
        <f t="shared" si="4"/>
        <v>65202435</v>
      </c>
      <c r="S28" s="7">
        <f t="shared" si="5"/>
        <v>4136806</v>
      </c>
      <c r="T28" s="6">
        <v>4</v>
      </c>
      <c r="U28" s="7">
        <v>1999060</v>
      </c>
      <c r="V28" s="7">
        <v>1799148</v>
      </c>
      <c r="W28" s="7">
        <v>115292</v>
      </c>
      <c r="X28" s="7">
        <v>84620</v>
      </c>
      <c r="Y28" s="7">
        <v>0</v>
      </c>
      <c r="Z28" s="7">
        <v>2422</v>
      </c>
      <c r="AA28" s="7">
        <v>33686200</v>
      </c>
      <c r="AB28" s="7">
        <v>30317580</v>
      </c>
      <c r="AC28" s="7">
        <v>29885</v>
      </c>
      <c r="AD28" s="7">
        <v>3338735</v>
      </c>
      <c r="AE28" s="7">
        <v>0</v>
      </c>
      <c r="AF28" s="7">
        <f t="shared" si="6"/>
        <v>2426</v>
      </c>
      <c r="AG28" s="7">
        <f t="shared" si="7"/>
        <v>35685260</v>
      </c>
      <c r="AH28" s="7">
        <f t="shared" si="8"/>
        <v>32116728</v>
      </c>
      <c r="AI28" s="7">
        <f t="shared" si="9"/>
        <v>145177</v>
      </c>
      <c r="AJ28" s="7">
        <f t="shared" si="10"/>
        <v>3423355</v>
      </c>
      <c r="AK28" s="7">
        <f t="shared" si="11"/>
        <v>0</v>
      </c>
      <c r="AL28" s="6">
        <f t="shared" si="12"/>
        <v>24877</v>
      </c>
      <c r="AM28" s="7">
        <f t="shared" si="13"/>
        <v>1362912980</v>
      </c>
      <c r="AN28" s="7">
        <f t="shared" si="14"/>
        <v>1226621417</v>
      </c>
      <c r="AO28" s="7">
        <f t="shared" si="15"/>
        <v>63528967</v>
      </c>
      <c r="AP28" s="7">
        <f t="shared" si="16"/>
        <v>68625790</v>
      </c>
      <c r="AQ28" s="7">
        <f t="shared" si="17"/>
        <v>4136806</v>
      </c>
      <c r="AR28" s="7">
        <v>16675</v>
      </c>
      <c r="AS28" s="7">
        <v>236601340</v>
      </c>
      <c r="AT28" s="7">
        <v>212941212</v>
      </c>
      <c r="AU28" s="7">
        <v>2382529</v>
      </c>
      <c r="AV28" s="7">
        <v>20214624</v>
      </c>
      <c r="AW28" s="7">
        <v>1062975</v>
      </c>
      <c r="AX28" s="7">
        <f t="shared" si="18"/>
        <v>41552</v>
      </c>
      <c r="AY28" s="7">
        <f t="shared" si="19"/>
        <v>1599514320</v>
      </c>
      <c r="AZ28" s="7">
        <f t="shared" si="20"/>
        <v>1439562629</v>
      </c>
      <c r="BA28" s="7">
        <f t="shared" si="21"/>
        <v>65911496</v>
      </c>
      <c r="BB28" s="7">
        <f t="shared" si="22"/>
        <v>88840414</v>
      </c>
      <c r="BC28" s="7">
        <f t="shared" si="23"/>
        <v>5199781</v>
      </c>
      <c r="BD28" s="6">
        <v>1465</v>
      </c>
      <c r="BE28" s="7">
        <v>45243725</v>
      </c>
      <c r="BF28" s="7">
        <v>25186785</v>
      </c>
      <c r="BG28" s="7">
        <v>0</v>
      </c>
      <c r="BH28" s="7">
        <v>20009320</v>
      </c>
      <c r="BI28" s="7">
        <v>47620</v>
      </c>
      <c r="BJ28" s="7">
        <v>4</v>
      </c>
      <c r="BK28" s="7">
        <v>56452</v>
      </c>
      <c r="BL28" s="7">
        <v>42942</v>
      </c>
      <c r="BM28" s="7">
        <v>0</v>
      </c>
      <c r="BN28" s="7">
        <v>13510</v>
      </c>
      <c r="BO28" s="7">
        <v>0</v>
      </c>
      <c r="BP28" s="7">
        <f t="shared" si="24"/>
        <v>1469</v>
      </c>
      <c r="BQ28" s="7">
        <f t="shared" si="25"/>
        <v>45300177</v>
      </c>
      <c r="BR28" s="7">
        <f t="shared" si="26"/>
        <v>25229727</v>
      </c>
      <c r="BS28" s="7">
        <f t="shared" si="27"/>
        <v>0</v>
      </c>
      <c r="BT28" s="7">
        <f t="shared" si="28"/>
        <v>20022830</v>
      </c>
      <c r="BU28" s="7">
        <f t="shared" si="29"/>
        <v>47620</v>
      </c>
      <c r="BV28" s="6">
        <v>206</v>
      </c>
      <c r="BW28" s="7">
        <v>23294010</v>
      </c>
      <c r="BX28" s="7">
        <v>20964609</v>
      </c>
      <c r="BY28" s="7">
        <v>865339</v>
      </c>
      <c r="BZ28" s="7">
        <v>1020804</v>
      </c>
      <c r="CA28" s="7">
        <v>443258</v>
      </c>
      <c r="CB28" s="7">
        <f t="shared" si="30"/>
        <v>41758</v>
      </c>
      <c r="CC28" s="7">
        <f t="shared" si="31"/>
        <v>1668108507</v>
      </c>
      <c r="CD28" s="7">
        <f t="shared" si="32"/>
        <v>1485756965</v>
      </c>
      <c r="CE28" s="7">
        <f t="shared" si="33"/>
        <v>66776835</v>
      </c>
      <c r="CF28" s="7">
        <f t="shared" si="34"/>
        <v>109884048</v>
      </c>
      <c r="CG28" s="7">
        <f t="shared" si="35"/>
        <v>5690659</v>
      </c>
      <c r="CH28" s="100">
        <v>141</v>
      </c>
      <c r="CI28" s="101">
        <v>847428</v>
      </c>
      <c r="CJ28" s="101">
        <v>762637</v>
      </c>
      <c r="CK28" s="101">
        <v>0</v>
      </c>
      <c r="CL28" s="101">
        <v>84791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52"/>
        <v>141</v>
      </c>
      <c r="DA28" s="101">
        <f t="shared" si="36"/>
        <v>847428</v>
      </c>
      <c r="DB28" s="101">
        <f t="shared" si="37"/>
        <v>762637</v>
      </c>
      <c r="DC28" s="101">
        <f t="shared" si="38"/>
        <v>0</v>
      </c>
      <c r="DD28" s="101">
        <f t="shared" si="39"/>
        <v>84791</v>
      </c>
      <c r="DE28" s="101">
        <f t="shared" si="40"/>
        <v>0</v>
      </c>
      <c r="DF28" s="101">
        <f t="shared" si="41"/>
        <v>41899</v>
      </c>
      <c r="DG28" s="101">
        <f t="shared" si="42"/>
        <v>1668955935</v>
      </c>
      <c r="DH28" s="101">
        <f t="shared" si="43"/>
        <v>1486519602</v>
      </c>
      <c r="DI28" s="101">
        <f t="shared" si="44"/>
        <v>66776835</v>
      </c>
      <c r="DJ28" s="101">
        <f t="shared" si="45"/>
        <v>109968839</v>
      </c>
      <c r="DK28" s="101">
        <f t="shared" si="46"/>
        <v>5690659</v>
      </c>
      <c r="DL28" s="101">
        <v>1082</v>
      </c>
      <c r="DM28" s="101">
        <v>573</v>
      </c>
      <c r="DN28" s="101">
        <v>1655</v>
      </c>
      <c r="DO28" s="101">
        <v>109</v>
      </c>
      <c r="DP28" s="101">
        <v>32</v>
      </c>
      <c r="DR28" s="16">
        <f>INDEX(現金給付!F:F,MATCH($A28,現金給付!$C:$C,0),1)</f>
        <v>141</v>
      </c>
      <c r="DS28" s="16">
        <f>INDEX(現金給付!G:G,MATCH($A28,現金給付!$C:$C,0),1)</f>
        <v>762637</v>
      </c>
      <c r="DT28" s="16">
        <f>INDEX(現金給付!N:N,MATCH($A28,現金給付!$C:$C,0),1)</f>
        <v>51</v>
      </c>
      <c r="DU28" s="16">
        <f>INDEX(現金給付!O:O,MATCH($A28,現金給付!$C:$C,0),1)</f>
        <v>806725</v>
      </c>
      <c r="DV28" s="16">
        <f>INDEX(現金給付!V:V,MATCH($A28,現金給付!$C:$C,0),1)</f>
        <v>57</v>
      </c>
      <c r="DW28" s="16">
        <f>INDEX(現金給付!W:W,MATCH($A28,現金給付!$C:$C,0),1)</f>
        <v>1860716</v>
      </c>
      <c r="DX28" s="16">
        <f>INDEX(現金給付!AL:AL,MATCH($A28,現金給付!$C:$C,0),1)</f>
        <v>48</v>
      </c>
      <c r="DY28" s="16">
        <f>INDEX(現金給付!AM:AM,MATCH($A28,現金給付!$C:$C,0),1)</f>
        <v>1762082</v>
      </c>
      <c r="DZ28" s="16">
        <f>INDEX(現金給付!AT:AT,MATCH($A28,現金給付!$C:$C,0),1)</f>
        <v>1</v>
      </c>
      <c r="EA28" s="16">
        <f>INDEX(現金給付!AU:AU,MATCH($A28,現金給付!$C:$C,0),1)</f>
        <v>8316</v>
      </c>
      <c r="EB28" s="16">
        <f>INDEX(現金給付!BB:BB,MATCH($A28,現金給付!$C:$C,0),1)</f>
        <v>0</v>
      </c>
      <c r="EC28" s="16">
        <f>INDEX(現金給付!BC:BC,MATCH($A28,現金給付!$C:$C,0),1)</f>
        <v>0</v>
      </c>
      <c r="ED28" s="16">
        <f>INDEX(現金給付!BR:BR,MATCH($A28,現金給付!$C:$C,0),1)</f>
        <v>0</v>
      </c>
      <c r="EE28" s="16">
        <f>INDEX(現金給付!BS:BS,MATCH($A28,現金給付!$C:$C,0),1)</f>
        <v>0</v>
      </c>
      <c r="EF28" s="16">
        <f>INDEX(現金給付!BX:BX,MATCH($A28,現金給付!$C:$C,0),1)</f>
        <v>0</v>
      </c>
      <c r="EG28" s="16">
        <f>INDEX(現金給付!BY:BY,MATCH($A28,現金給付!$C:$C,0),1)</f>
        <v>0</v>
      </c>
      <c r="EH28" s="16">
        <f t="shared" si="47"/>
        <v>298</v>
      </c>
      <c r="EI28" s="16">
        <f t="shared" si="48"/>
        <v>5200476</v>
      </c>
      <c r="EK28" s="7">
        <f t="shared" si="53"/>
        <v>42056</v>
      </c>
      <c r="EL28" s="7">
        <f t="shared" si="54"/>
        <v>1673308983</v>
      </c>
      <c r="EN28" s="69">
        <f>ROUND(EL28/INDEX(被保険者数!O:O,MATCH(A28,被保険者数!A:A,0),1),0)</f>
        <v>804475</v>
      </c>
      <c r="EO28" s="1">
        <f t="shared" si="55"/>
        <v>24</v>
      </c>
      <c r="EP28" s="69">
        <f t="shared" si="49"/>
        <v>985033480</v>
      </c>
      <c r="EQ28" s="69">
        <f t="shared" si="50"/>
        <v>377879500</v>
      </c>
      <c r="ER28" s="69">
        <f t="shared" si="51"/>
        <v>310396003</v>
      </c>
      <c r="ES28" s="69">
        <f>ROUND(EP28/INDEX(被保険者数!O:O,MATCH(A28,被保険者数!A:A,0),1),0)</f>
        <v>473574</v>
      </c>
      <c r="ET28" s="69">
        <f t="shared" si="56"/>
        <v>22</v>
      </c>
      <c r="EU28" s="69">
        <f>ROUND(EQ28/INDEX(被保険者数!O:O,MATCH(A28,被保険者数!A:A,0),1),0)</f>
        <v>181673</v>
      </c>
      <c r="EV28" s="1">
        <f t="shared" si="57"/>
        <v>31</v>
      </c>
    </row>
    <row r="29" spans="1:152" s="1" customFormat="1" ht="15.95" customHeight="1" x14ac:dyDescent="0.15">
      <c r="A29" s="2" t="s">
        <v>49</v>
      </c>
      <c r="B29" s="6">
        <v>2381</v>
      </c>
      <c r="C29" s="7">
        <v>1499628720</v>
      </c>
      <c r="D29" s="7">
        <v>1349665589</v>
      </c>
      <c r="E29" s="7">
        <v>81679047</v>
      </c>
      <c r="F29" s="7">
        <v>63489132</v>
      </c>
      <c r="G29" s="7">
        <v>4794952</v>
      </c>
      <c r="H29" s="7">
        <v>37363</v>
      </c>
      <c r="I29" s="7">
        <v>657176060</v>
      </c>
      <c r="J29" s="7">
        <v>591458450</v>
      </c>
      <c r="K29" s="7">
        <v>13532726</v>
      </c>
      <c r="L29" s="7">
        <v>46700402</v>
      </c>
      <c r="M29" s="7">
        <v>5484482</v>
      </c>
      <c r="N29" s="7">
        <f t="shared" si="0"/>
        <v>39744</v>
      </c>
      <c r="O29" s="7">
        <f t="shared" si="1"/>
        <v>2156804780</v>
      </c>
      <c r="P29" s="7">
        <f t="shared" si="2"/>
        <v>1941124039</v>
      </c>
      <c r="Q29" s="7">
        <f t="shared" si="3"/>
        <v>95211773</v>
      </c>
      <c r="R29" s="7">
        <f t="shared" si="4"/>
        <v>110189534</v>
      </c>
      <c r="S29" s="7">
        <f t="shared" si="5"/>
        <v>10279434</v>
      </c>
      <c r="T29" s="6">
        <v>3</v>
      </c>
      <c r="U29" s="7">
        <v>724890</v>
      </c>
      <c r="V29" s="7">
        <v>652400</v>
      </c>
      <c r="W29" s="7">
        <v>430</v>
      </c>
      <c r="X29" s="7">
        <v>72060</v>
      </c>
      <c r="Y29" s="7">
        <v>0</v>
      </c>
      <c r="Z29" s="7">
        <v>4857</v>
      </c>
      <c r="AA29" s="7">
        <v>69764970</v>
      </c>
      <c r="AB29" s="7">
        <v>62788473</v>
      </c>
      <c r="AC29" s="7">
        <v>40956</v>
      </c>
      <c r="AD29" s="7">
        <v>6917880</v>
      </c>
      <c r="AE29" s="7">
        <v>17661</v>
      </c>
      <c r="AF29" s="7">
        <f t="shared" si="6"/>
        <v>4860</v>
      </c>
      <c r="AG29" s="7">
        <f t="shared" si="7"/>
        <v>70489860</v>
      </c>
      <c r="AH29" s="7">
        <f t="shared" si="8"/>
        <v>63440873</v>
      </c>
      <c r="AI29" s="7">
        <f t="shared" si="9"/>
        <v>41386</v>
      </c>
      <c r="AJ29" s="7">
        <f t="shared" si="10"/>
        <v>6989940</v>
      </c>
      <c r="AK29" s="7">
        <f t="shared" si="11"/>
        <v>17661</v>
      </c>
      <c r="AL29" s="6">
        <f t="shared" si="12"/>
        <v>44604</v>
      </c>
      <c r="AM29" s="7">
        <f t="shared" si="13"/>
        <v>2227294640</v>
      </c>
      <c r="AN29" s="7">
        <f t="shared" si="14"/>
        <v>2004564912</v>
      </c>
      <c r="AO29" s="7">
        <f t="shared" si="15"/>
        <v>95253159</v>
      </c>
      <c r="AP29" s="7">
        <f t="shared" si="16"/>
        <v>117179474</v>
      </c>
      <c r="AQ29" s="7">
        <f t="shared" si="17"/>
        <v>10297095</v>
      </c>
      <c r="AR29" s="7">
        <v>29959</v>
      </c>
      <c r="AS29" s="7">
        <v>372598170</v>
      </c>
      <c r="AT29" s="7">
        <v>335338338</v>
      </c>
      <c r="AU29" s="7">
        <v>3464329</v>
      </c>
      <c r="AV29" s="7">
        <v>31533913</v>
      </c>
      <c r="AW29" s="7">
        <v>2261590</v>
      </c>
      <c r="AX29" s="7">
        <f t="shared" si="18"/>
        <v>74563</v>
      </c>
      <c r="AY29" s="7">
        <f t="shared" si="19"/>
        <v>2599892810</v>
      </c>
      <c r="AZ29" s="7">
        <f t="shared" si="20"/>
        <v>2339903250</v>
      </c>
      <c r="BA29" s="7">
        <f t="shared" si="21"/>
        <v>98717488</v>
      </c>
      <c r="BB29" s="7">
        <f t="shared" si="22"/>
        <v>148713387</v>
      </c>
      <c r="BC29" s="7">
        <f t="shared" si="23"/>
        <v>12558685</v>
      </c>
      <c r="BD29" s="6">
        <v>2306</v>
      </c>
      <c r="BE29" s="7">
        <v>77400327</v>
      </c>
      <c r="BF29" s="7">
        <v>42686517</v>
      </c>
      <c r="BG29" s="7">
        <v>0</v>
      </c>
      <c r="BH29" s="7">
        <v>34710380</v>
      </c>
      <c r="BI29" s="7">
        <v>3430</v>
      </c>
      <c r="BJ29" s="7">
        <v>3</v>
      </c>
      <c r="BK29" s="7">
        <v>19320</v>
      </c>
      <c r="BL29" s="7">
        <v>9680</v>
      </c>
      <c r="BM29" s="7">
        <v>0</v>
      </c>
      <c r="BN29" s="7">
        <v>9640</v>
      </c>
      <c r="BO29" s="7">
        <v>0</v>
      </c>
      <c r="BP29" s="7">
        <f t="shared" si="24"/>
        <v>2309</v>
      </c>
      <c r="BQ29" s="7">
        <f t="shared" si="25"/>
        <v>77419647</v>
      </c>
      <c r="BR29" s="7">
        <f t="shared" si="26"/>
        <v>42696197</v>
      </c>
      <c r="BS29" s="7">
        <f t="shared" si="27"/>
        <v>0</v>
      </c>
      <c r="BT29" s="7">
        <f t="shared" si="28"/>
        <v>34720020</v>
      </c>
      <c r="BU29" s="7">
        <f t="shared" si="29"/>
        <v>3430</v>
      </c>
      <c r="BV29" s="6">
        <v>423</v>
      </c>
      <c r="BW29" s="7">
        <v>69653110</v>
      </c>
      <c r="BX29" s="7">
        <v>62687799</v>
      </c>
      <c r="BY29" s="7">
        <v>3065495</v>
      </c>
      <c r="BZ29" s="7">
        <v>2500149</v>
      </c>
      <c r="CA29" s="7">
        <v>1399667</v>
      </c>
      <c r="CB29" s="7">
        <f t="shared" si="30"/>
        <v>74986</v>
      </c>
      <c r="CC29" s="7">
        <f t="shared" si="31"/>
        <v>2746965567</v>
      </c>
      <c r="CD29" s="7">
        <f t="shared" si="32"/>
        <v>2445287246</v>
      </c>
      <c r="CE29" s="7">
        <f t="shared" si="33"/>
        <v>101782983</v>
      </c>
      <c r="CF29" s="7">
        <f t="shared" si="34"/>
        <v>185933556</v>
      </c>
      <c r="CG29" s="7">
        <f t="shared" si="35"/>
        <v>13961782</v>
      </c>
      <c r="CH29" s="100">
        <v>323</v>
      </c>
      <c r="CI29" s="101">
        <v>1968167</v>
      </c>
      <c r="CJ29" s="101">
        <v>1771271</v>
      </c>
      <c r="CK29" s="101">
        <v>0</v>
      </c>
      <c r="CL29" s="101">
        <v>196896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52"/>
        <v>323</v>
      </c>
      <c r="DA29" s="101">
        <f t="shared" si="36"/>
        <v>1968167</v>
      </c>
      <c r="DB29" s="101">
        <f t="shared" si="37"/>
        <v>1771271</v>
      </c>
      <c r="DC29" s="101">
        <f t="shared" si="38"/>
        <v>0</v>
      </c>
      <c r="DD29" s="101">
        <f t="shared" si="39"/>
        <v>196896</v>
      </c>
      <c r="DE29" s="101">
        <f t="shared" si="40"/>
        <v>0</v>
      </c>
      <c r="DF29" s="101">
        <f t="shared" si="41"/>
        <v>75309</v>
      </c>
      <c r="DG29" s="101">
        <f t="shared" si="42"/>
        <v>2748933734</v>
      </c>
      <c r="DH29" s="101">
        <f t="shared" si="43"/>
        <v>2447058517</v>
      </c>
      <c r="DI29" s="101">
        <f t="shared" si="44"/>
        <v>101782983</v>
      </c>
      <c r="DJ29" s="101">
        <f t="shared" si="45"/>
        <v>186130452</v>
      </c>
      <c r="DK29" s="101">
        <f t="shared" si="46"/>
        <v>13961782</v>
      </c>
      <c r="DL29" s="101">
        <v>1709</v>
      </c>
      <c r="DM29" s="101">
        <v>1193</v>
      </c>
      <c r="DN29" s="101">
        <v>2902</v>
      </c>
      <c r="DO29" s="101">
        <v>285</v>
      </c>
      <c r="DP29" s="101">
        <v>111</v>
      </c>
      <c r="DR29" s="16">
        <f>INDEX(現金給付!F:F,MATCH($A29,現金給付!$C:$C,0),1)</f>
        <v>323</v>
      </c>
      <c r="DS29" s="16">
        <f>INDEX(現金給付!G:G,MATCH($A29,現金給付!$C:$C,0),1)</f>
        <v>1771271</v>
      </c>
      <c r="DT29" s="16">
        <f>INDEX(現金給付!N:N,MATCH($A29,現金給付!$C:$C,0),1)</f>
        <v>88</v>
      </c>
      <c r="DU29" s="16">
        <f>INDEX(現金給付!O:O,MATCH($A29,現金給付!$C:$C,0),1)</f>
        <v>1676945</v>
      </c>
      <c r="DV29" s="16">
        <f>INDEX(現金給付!V:V,MATCH($A29,現金給付!$C:$C,0),1)</f>
        <v>117</v>
      </c>
      <c r="DW29" s="16">
        <f>INDEX(現金給付!W:W,MATCH($A29,現金給付!$C:$C,0),1)</f>
        <v>3582937</v>
      </c>
      <c r="DX29" s="16">
        <f>INDEX(現金給付!AL:AL,MATCH($A29,現金給付!$C:$C,0),1)</f>
        <v>73</v>
      </c>
      <c r="DY29" s="16">
        <f>INDEX(現金給付!AM:AM,MATCH($A29,現金給付!$C:$C,0),1)</f>
        <v>2914357</v>
      </c>
      <c r="DZ29" s="16">
        <f>INDEX(現金給付!AT:AT,MATCH($A29,現金給付!$C:$C,0),1)</f>
        <v>0</v>
      </c>
      <c r="EA29" s="16">
        <f>INDEX(現金給付!AU:AU,MATCH($A29,現金給付!$C:$C,0),1)</f>
        <v>0</v>
      </c>
      <c r="EB29" s="16">
        <f>INDEX(現金給付!BB:BB,MATCH($A29,現金給付!$C:$C,0),1)</f>
        <v>0</v>
      </c>
      <c r="EC29" s="16">
        <f>INDEX(現金給付!BC:BC,MATCH($A29,現金給付!$C:$C,0),1)</f>
        <v>0</v>
      </c>
      <c r="ED29" s="16">
        <f>INDEX(現金給付!BR:BR,MATCH($A29,現金給付!$C:$C,0),1)</f>
        <v>0</v>
      </c>
      <c r="EE29" s="16">
        <f>INDEX(現金給付!BS:BS,MATCH($A29,現金給付!$C:$C,0),1)</f>
        <v>0</v>
      </c>
      <c r="EF29" s="16">
        <f>INDEX(現金給付!BX:BX,MATCH($A29,現金給付!$C:$C,0),1)</f>
        <v>0</v>
      </c>
      <c r="EG29" s="16">
        <f>INDEX(現金給付!BY:BY,MATCH($A29,現金給付!$C:$C,0),1)</f>
        <v>0</v>
      </c>
      <c r="EH29" s="16">
        <f t="shared" si="47"/>
        <v>601</v>
      </c>
      <c r="EI29" s="16">
        <f t="shared" si="48"/>
        <v>9945510</v>
      </c>
      <c r="EK29" s="7">
        <f t="shared" si="53"/>
        <v>75587</v>
      </c>
      <c r="EL29" s="7">
        <f t="shared" si="54"/>
        <v>2756911077</v>
      </c>
      <c r="EN29" s="69">
        <f>ROUND(EL29/INDEX(被保険者数!O:O,MATCH(A29,被保険者数!A:A,0),1),0)</f>
        <v>740309</v>
      </c>
      <c r="EO29" s="1">
        <f t="shared" si="55"/>
        <v>32</v>
      </c>
      <c r="EP29" s="69">
        <f t="shared" si="49"/>
        <v>1500353610</v>
      </c>
      <c r="EQ29" s="69">
        <f t="shared" si="50"/>
        <v>726941030</v>
      </c>
      <c r="ER29" s="69">
        <f t="shared" si="51"/>
        <v>529616437</v>
      </c>
      <c r="ES29" s="69">
        <f>ROUND(EP29/INDEX(被保険者数!O:O,MATCH(A29,被保険者数!A:A,0),1),0)</f>
        <v>402888</v>
      </c>
      <c r="ET29" s="69">
        <f t="shared" si="56"/>
        <v>36</v>
      </c>
      <c r="EU29" s="69">
        <f>ROUND(EQ29/INDEX(被保険者数!O:O,MATCH(A29,被保険者数!A:A,0),1),0)</f>
        <v>195204</v>
      </c>
      <c r="EV29" s="1">
        <f t="shared" si="57"/>
        <v>26</v>
      </c>
    </row>
    <row r="30" spans="1:152" s="1" customFormat="1" ht="15.95" customHeight="1" x14ac:dyDescent="0.15">
      <c r="A30" s="2" t="s">
        <v>62</v>
      </c>
      <c r="B30" s="6">
        <v>1540</v>
      </c>
      <c r="C30" s="7">
        <v>960672170</v>
      </c>
      <c r="D30" s="7">
        <v>864600077</v>
      </c>
      <c r="E30" s="7">
        <v>55475699</v>
      </c>
      <c r="F30" s="7">
        <v>38319744</v>
      </c>
      <c r="G30" s="7">
        <v>2276650</v>
      </c>
      <c r="H30" s="7">
        <v>18682</v>
      </c>
      <c r="I30" s="7">
        <v>375168360</v>
      </c>
      <c r="J30" s="7">
        <v>337651519</v>
      </c>
      <c r="K30" s="7">
        <v>9773031</v>
      </c>
      <c r="L30" s="7">
        <v>25252828</v>
      </c>
      <c r="M30" s="7">
        <v>2490982</v>
      </c>
      <c r="N30" s="7">
        <f t="shared" si="0"/>
        <v>20222</v>
      </c>
      <c r="O30" s="7">
        <f t="shared" si="1"/>
        <v>1335840530</v>
      </c>
      <c r="P30" s="7">
        <f t="shared" si="2"/>
        <v>1202251596</v>
      </c>
      <c r="Q30" s="7">
        <f t="shared" si="3"/>
        <v>65248730</v>
      </c>
      <c r="R30" s="7">
        <f t="shared" si="4"/>
        <v>63572572</v>
      </c>
      <c r="S30" s="7">
        <f t="shared" si="5"/>
        <v>4767632</v>
      </c>
      <c r="T30" s="6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2379</v>
      </c>
      <c r="AA30" s="7">
        <v>35208410</v>
      </c>
      <c r="AB30" s="7">
        <v>31687569</v>
      </c>
      <c r="AC30" s="7">
        <v>7173</v>
      </c>
      <c r="AD30" s="7">
        <v>3513668</v>
      </c>
      <c r="AE30" s="7">
        <v>0</v>
      </c>
      <c r="AF30" s="7">
        <f t="shared" si="6"/>
        <v>2379</v>
      </c>
      <c r="AG30" s="7">
        <f t="shared" si="7"/>
        <v>35208410</v>
      </c>
      <c r="AH30" s="7">
        <f t="shared" si="8"/>
        <v>31687569</v>
      </c>
      <c r="AI30" s="7">
        <f t="shared" si="9"/>
        <v>7173</v>
      </c>
      <c r="AJ30" s="7">
        <f t="shared" si="10"/>
        <v>3513668</v>
      </c>
      <c r="AK30" s="7">
        <f t="shared" si="11"/>
        <v>0</v>
      </c>
      <c r="AL30" s="6">
        <f t="shared" si="12"/>
        <v>22601</v>
      </c>
      <c r="AM30" s="7">
        <f t="shared" si="13"/>
        <v>1371048940</v>
      </c>
      <c r="AN30" s="7">
        <f t="shared" si="14"/>
        <v>1233939165</v>
      </c>
      <c r="AO30" s="7">
        <f t="shared" si="15"/>
        <v>65255903</v>
      </c>
      <c r="AP30" s="7">
        <f t="shared" si="16"/>
        <v>67086240</v>
      </c>
      <c r="AQ30" s="7">
        <f t="shared" si="17"/>
        <v>4767632</v>
      </c>
      <c r="AR30" s="7">
        <v>15029</v>
      </c>
      <c r="AS30" s="7">
        <v>202826270</v>
      </c>
      <c r="AT30" s="7">
        <v>182543640</v>
      </c>
      <c r="AU30" s="7">
        <v>1436867</v>
      </c>
      <c r="AV30" s="7">
        <v>17994149</v>
      </c>
      <c r="AW30" s="7">
        <v>851614</v>
      </c>
      <c r="AX30" s="7">
        <f t="shared" si="18"/>
        <v>37630</v>
      </c>
      <c r="AY30" s="7">
        <f t="shared" si="19"/>
        <v>1573875210</v>
      </c>
      <c r="AZ30" s="7">
        <f t="shared" si="20"/>
        <v>1416482805</v>
      </c>
      <c r="BA30" s="7">
        <f t="shared" si="21"/>
        <v>66692770</v>
      </c>
      <c r="BB30" s="7">
        <f t="shared" si="22"/>
        <v>85080389</v>
      </c>
      <c r="BC30" s="7">
        <f t="shared" si="23"/>
        <v>5619246</v>
      </c>
      <c r="BD30" s="6">
        <v>1492</v>
      </c>
      <c r="BE30" s="7">
        <v>49179749</v>
      </c>
      <c r="BF30" s="7">
        <v>29483009</v>
      </c>
      <c r="BG30" s="7">
        <v>0</v>
      </c>
      <c r="BH30" s="7">
        <v>19696740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f t="shared" si="24"/>
        <v>1492</v>
      </c>
      <c r="BQ30" s="7">
        <f t="shared" si="25"/>
        <v>49179749</v>
      </c>
      <c r="BR30" s="7">
        <f t="shared" si="26"/>
        <v>29483009</v>
      </c>
      <c r="BS30" s="7">
        <f t="shared" si="27"/>
        <v>0</v>
      </c>
      <c r="BT30" s="7">
        <f t="shared" si="28"/>
        <v>19696740</v>
      </c>
      <c r="BU30" s="7">
        <f t="shared" si="29"/>
        <v>0</v>
      </c>
      <c r="BV30" s="6">
        <v>166</v>
      </c>
      <c r="BW30" s="7">
        <v>25205880</v>
      </c>
      <c r="BX30" s="7">
        <v>22685292</v>
      </c>
      <c r="BY30" s="7">
        <v>977280</v>
      </c>
      <c r="BZ30" s="7">
        <v>1110190</v>
      </c>
      <c r="CA30" s="7">
        <v>433118</v>
      </c>
      <c r="CB30" s="7">
        <f t="shared" si="30"/>
        <v>37796</v>
      </c>
      <c r="CC30" s="7">
        <f t="shared" si="31"/>
        <v>1648260839</v>
      </c>
      <c r="CD30" s="7">
        <f t="shared" si="32"/>
        <v>1468651106</v>
      </c>
      <c r="CE30" s="7">
        <f t="shared" si="33"/>
        <v>67670050</v>
      </c>
      <c r="CF30" s="7">
        <f t="shared" si="34"/>
        <v>105887319</v>
      </c>
      <c r="CG30" s="7">
        <f t="shared" si="35"/>
        <v>6052364</v>
      </c>
      <c r="CH30" s="100">
        <v>237</v>
      </c>
      <c r="CI30" s="101">
        <v>1614835</v>
      </c>
      <c r="CJ30" s="101">
        <v>1453279</v>
      </c>
      <c r="CK30" s="101">
        <v>0</v>
      </c>
      <c r="CL30" s="101">
        <v>161556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52"/>
        <v>237</v>
      </c>
      <c r="DA30" s="101">
        <f t="shared" si="36"/>
        <v>1614835</v>
      </c>
      <c r="DB30" s="101">
        <f t="shared" si="37"/>
        <v>1453279</v>
      </c>
      <c r="DC30" s="101">
        <f t="shared" si="38"/>
        <v>0</v>
      </c>
      <c r="DD30" s="101">
        <f t="shared" si="39"/>
        <v>161556</v>
      </c>
      <c r="DE30" s="101">
        <f t="shared" si="40"/>
        <v>0</v>
      </c>
      <c r="DF30" s="101">
        <f t="shared" si="41"/>
        <v>38033</v>
      </c>
      <c r="DG30" s="101">
        <f t="shared" si="42"/>
        <v>1649875674</v>
      </c>
      <c r="DH30" s="101">
        <f t="shared" si="43"/>
        <v>1470104385</v>
      </c>
      <c r="DI30" s="101">
        <f t="shared" si="44"/>
        <v>67670050</v>
      </c>
      <c r="DJ30" s="101">
        <f t="shared" si="45"/>
        <v>106048875</v>
      </c>
      <c r="DK30" s="101">
        <f t="shared" si="46"/>
        <v>6052364</v>
      </c>
      <c r="DL30" s="101">
        <v>1148</v>
      </c>
      <c r="DM30" s="101">
        <v>610</v>
      </c>
      <c r="DN30" s="101">
        <v>1758</v>
      </c>
      <c r="DO30" s="101">
        <v>244</v>
      </c>
      <c r="DP30" s="101">
        <v>29</v>
      </c>
      <c r="DR30" s="16">
        <f>INDEX(現金給付!F:F,MATCH($A30,現金給付!$C:$C,0),1)</f>
        <v>237</v>
      </c>
      <c r="DS30" s="16">
        <f>INDEX(現金給付!G:G,MATCH($A30,現金給付!$C:$C,0),1)</f>
        <v>1453279</v>
      </c>
      <c r="DT30" s="16">
        <f>INDEX(現金給付!N:N,MATCH($A30,現金給付!$C:$C,0),1)</f>
        <v>43</v>
      </c>
      <c r="DU30" s="16">
        <f>INDEX(現金給付!O:O,MATCH($A30,現金給付!$C:$C,0),1)</f>
        <v>431778</v>
      </c>
      <c r="DV30" s="16">
        <f>INDEX(現金給付!V:V,MATCH($A30,現金給付!$C:$C,0),1)</f>
        <v>65</v>
      </c>
      <c r="DW30" s="16">
        <f>INDEX(現金給付!W:W,MATCH($A30,現金給付!$C:$C,0),1)</f>
        <v>1927462</v>
      </c>
      <c r="DX30" s="16">
        <f>INDEX(現金給付!AL:AL,MATCH($A30,現金給付!$C:$C,0),1)</f>
        <v>55</v>
      </c>
      <c r="DY30" s="16">
        <f>INDEX(現金給付!AM:AM,MATCH($A30,現金給付!$C:$C,0),1)</f>
        <v>1552197</v>
      </c>
      <c r="DZ30" s="16">
        <f>INDEX(現金給付!AT:AT,MATCH($A30,現金給付!$C:$C,0),1)</f>
        <v>1</v>
      </c>
      <c r="EA30" s="16">
        <f>INDEX(現金給付!AU:AU,MATCH($A30,現金給付!$C:$C,0),1)</f>
        <v>4212</v>
      </c>
      <c r="EB30" s="16">
        <f>INDEX(現金給付!BB:BB,MATCH($A30,現金給付!$C:$C,0),1)</f>
        <v>0</v>
      </c>
      <c r="EC30" s="16">
        <f>INDEX(現金給付!BC:BC,MATCH($A30,現金給付!$C:$C,0),1)</f>
        <v>0</v>
      </c>
      <c r="ED30" s="16">
        <f>INDEX(現金給付!BR:BR,MATCH($A30,現金給付!$C:$C,0),1)</f>
        <v>0</v>
      </c>
      <c r="EE30" s="16">
        <f>INDEX(現金給付!BS:BS,MATCH($A30,現金給付!$C:$C,0),1)</f>
        <v>0</v>
      </c>
      <c r="EF30" s="16">
        <f>INDEX(現金給付!BX:BX,MATCH($A30,現金給付!$C:$C,0),1)</f>
        <v>0</v>
      </c>
      <c r="EG30" s="16">
        <f>INDEX(現金給付!BY:BY,MATCH($A30,現金給付!$C:$C,0),1)</f>
        <v>0</v>
      </c>
      <c r="EH30" s="16">
        <f t="shared" si="47"/>
        <v>401</v>
      </c>
      <c r="EI30" s="16">
        <f t="shared" si="48"/>
        <v>5368928</v>
      </c>
      <c r="EK30" s="7">
        <f t="shared" si="53"/>
        <v>38197</v>
      </c>
      <c r="EL30" s="7">
        <f t="shared" si="54"/>
        <v>1653629767</v>
      </c>
      <c r="EN30" s="69">
        <f>ROUND(EL30/INDEX(被保険者数!O:O,MATCH(A30,被保険者数!A:A,0),1),0)</f>
        <v>848886</v>
      </c>
      <c r="EO30" s="1">
        <f t="shared" si="55"/>
        <v>17</v>
      </c>
      <c r="EP30" s="69">
        <f t="shared" si="49"/>
        <v>960672170</v>
      </c>
      <c r="EQ30" s="69">
        <f t="shared" si="50"/>
        <v>410376770</v>
      </c>
      <c r="ER30" s="69">
        <f t="shared" si="51"/>
        <v>282580827</v>
      </c>
      <c r="ES30" s="69">
        <f>ROUND(EP30/INDEX(被保険者数!O:O,MATCH(A30,被保険者数!A:A,0),1),0)</f>
        <v>493158</v>
      </c>
      <c r="ET30" s="69">
        <f t="shared" si="56"/>
        <v>19</v>
      </c>
      <c r="EU30" s="69">
        <f>ROUND(EQ30/INDEX(被保険者数!O:O,MATCH(A30,被保険者数!A:A,0),1),0)</f>
        <v>210666</v>
      </c>
      <c r="EV30" s="1">
        <f t="shared" si="57"/>
        <v>15</v>
      </c>
    </row>
    <row r="31" spans="1:152" s="1" customFormat="1" ht="15.95" customHeight="1" x14ac:dyDescent="0.15">
      <c r="A31" s="2" t="s">
        <v>50</v>
      </c>
      <c r="B31" s="6">
        <v>2900</v>
      </c>
      <c r="C31" s="7">
        <v>1829363630</v>
      </c>
      <c r="D31" s="7">
        <v>1646438782</v>
      </c>
      <c r="E31" s="7">
        <v>103938145</v>
      </c>
      <c r="F31" s="7">
        <v>74290485</v>
      </c>
      <c r="G31" s="7">
        <v>4696218</v>
      </c>
      <c r="H31" s="7">
        <v>33154</v>
      </c>
      <c r="I31" s="7">
        <v>721755780</v>
      </c>
      <c r="J31" s="7">
        <v>649580189</v>
      </c>
      <c r="K31" s="7">
        <v>18154792</v>
      </c>
      <c r="L31" s="7">
        <v>44940480</v>
      </c>
      <c r="M31" s="7">
        <v>9080319</v>
      </c>
      <c r="N31" s="7">
        <f t="shared" si="0"/>
        <v>36054</v>
      </c>
      <c r="O31" s="7">
        <f t="shared" si="1"/>
        <v>2551119410</v>
      </c>
      <c r="P31" s="7">
        <f t="shared" si="2"/>
        <v>2296018971</v>
      </c>
      <c r="Q31" s="7">
        <f t="shared" si="3"/>
        <v>122092937</v>
      </c>
      <c r="R31" s="7">
        <f t="shared" si="4"/>
        <v>119230965</v>
      </c>
      <c r="S31" s="7">
        <f t="shared" si="5"/>
        <v>13776537</v>
      </c>
      <c r="T31" s="6">
        <v>6</v>
      </c>
      <c r="U31" s="7">
        <v>1918370</v>
      </c>
      <c r="V31" s="7">
        <v>1726527</v>
      </c>
      <c r="W31" s="7">
        <v>81055</v>
      </c>
      <c r="X31" s="7">
        <v>110788</v>
      </c>
      <c r="Y31" s="7">
        <v>0</v>
      </c>
      <c r="Z31" s="7">
        <v>4649</v>
      </c>
      <c r="AA31" s="7">
        <v>63069070</v>
      </c>
      <c r="AB31" s="7">
        <v>56762163</v>
      </c>
      <c r="AC31" s="7">
        <v>33040</v>
      </c>
      <c r="AD31" s="7">
        <v>6250185</v>
      </c>
      <c r="AE31" s="7">
        <v>23682</v>
      </c>
      <c r="AF31" s="7">
        <f t="shared" si="6"/>
        <v>4655</v>
      </c>
      <c r="AG31" s="7">
        <f t="shared" si="7"/>
        <v>64987440</v>
      </c>
      <c r="AH31" s="7">
        <f t="shared" si="8"/>
        <v>58488690</v>
      </c>
      <c r="AI31" s="7">
        <f t="shared" si="9"/>
        <v>114095</v>
      </c>
      <c r="AJ31" s="7">
        <f t="shared" si="10"/>
        <v>6360973</v>
      </c>
      <c r="AK31" s="7">
        <f t="shared" si="11"/>
        <v>23682</v>
      </c>
      <c r="AL31" s="6">
        <f t="shared" si="12"/>
        <v>40709</v>
      </c>
      <c r="AM31" s="7">
        <f t="shared" si="13"/>
        <v>2616106850</v>
      </c>
      <c r="AN31" s="7">
        <f t="shared" si="14"/>
        <v>2354507661</v>
      </c>
      <c r="AO31" s="7">
        <f t="shared" si="15"/>
        <v>122207032</v>
      </c>
      <c r="AP31" s="7">
        <f t="shared" si="16"/>
        <v>125591938</v>
      </c>
      <c r="AQ31" s="7">
        <f t="shared" si="17"/>
        <v>13800219</v>
      </c>
      <c r="AR31" s="7">
        <v>24228</v>
      </c>
      <c r="AS31" s="7">
        <v>334315400</v>
      </c>
      <c r="AT31" s="7">
        <v>300883867</v>
      </c>
      <c r="AU31" s="7">
        <v>3470981</v>
      </c>
      <c r="AV31" s="7">
        <v>28236765</v>
      </c>
      <c r="AW31" s="7">
        <v>1723787</v>
      </c>
      <c r="AX31" s="7">
        <f t="shared" si="18"/>
        <v>64937</v>
      </c>
      <c r="AY31" s="7">
        <f t="shared" si="19"/>
        <v>2950422250</v>
      </c>
      <c r="AZ31" s="7">
        <f t="shared" si="20"/>
        <v>2655391528</v>
      </c>
      <c r="BA31" s="7">
        <f t="shared" si="21"/>
        <v>125678013</v>
      </c>
      <c r="BB31" s="7">
        <f t="shared" si="22"/>
        <v>153828703</v>
      </c>
      <c r="BC31" s="7">
        <f t="shared" si="23"/>
        <v>15524006</v>
      </c>
      <c r="BD31" s="6">
        <v>2812</v>
      </c>
      <c r="BE31" s="7">
        <v>107607095</v>
      </c>
      <c r="BF31" s="7">
        <v>62157705</v>
      </c>
      <c r="BG31" s="7">
        <v>0</v>
      </c>
      <c r="BH31" s="7">
        <v>45449390</v>
      </c>
      <c r="BI31" s="7">
        <v>0</v>
      </c>
      <c r="BJ31" s="7">
        <v>6</v>
      </c>
      <c r="BK31" s="7">
        <v>56840</v>
      </c>
      <c r="BL31" s="7">
        <v>44830</v>
      </c>
      <c r="BM31" s="7">
        <v>0</v>
      </c>
      <c r="BN31" s="7">
        <v>12010</v>
      </c>
      <c r="BO31" s="7">
        <v>0</v>
      </c>
      <c r="BP31" s="7">
        <f t="shared" si="24"/>
        <v>2818</v>
      </c>
      <c r="BQ31" s="7">
        <f t="shared" si="25"/>
        <v>107663935</v>
      </c>
      <c r="BR31" s="7">
        <f t="shared" si="26"/>
        <v>62202535</v>
      </c>
      <c r="BS31" s="7">
        <f t="shared" si="27"/>
        <v>0</v>
      </c>
      <c r="BT31" s="7">
        <f t="shared" si="28"/>
        <v>45461400</v>
      </c>
      <c r="BU31" s="7">
        <f t="shared" si="29"/>
        <v>0</v>
      </c>
      <c r="BV31" s="6">
        <v>475</v>
      </c>
      <c r="BW31" s="7">
        <v>86875070</v>
      </c>
      <c r="BX31" s="7">
        <v>78187558</v>
      </c>
      <c r="BY31" s="7">
        <v>4116252</v>
      </c>
      <c r="BZ31" s="7">
        <v>2381178</v>
      </c>
      <c r="CA31" s="7">
        <v>2190082</v>
      </c>
      <c r="CB31" s="7">
        <f t="shared" si="30"/>
        <v>65412</v>
      </c>
      <c r="CC31" s="7">
        <f t="shared" si="31"/>
        <v>3144961255</v>
      </c>
      <c r="CD31" s="7">
        <f t="shared" si="32"/>
        <v>2795781621</v>
      </c>
      <c r="CE31" s="7">
        <f t="shared" si="33"/>
        <v>129794265</v>
      </c>
      <c r="CF31" s="7">
        <f t="shared" si="34"/>
        <v>201671281</v>
      </c>
      <c r="CG31" s="7">
        <f t="shared" si="35"/>
        <v>17714088</v>
      </c>
      <c r="CH31" s="100">
        <v>245</v>
      </c>
      <c r="CI31" s="101">
        <v>1512380</v>
      </c>
      <c r="CJ31" s="101">
        <v>1361068</v>
      </c>
      <c r="CK31" s="101">
        <v>0</v>
      </c>
      <c r="CL31" s="101">
        <v>151312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52"/>
        <v>245</v>
      </c>
      <c r="DA31" s="101">
        <f t="shared" si="36"/>
        <v>1512380</v>
      </c>
      <c r="DB31" s="101">
        <f t="shared" si="37"/>
        <v>1361068</v>
      </c>
      <c r="DC31" s="101">
        <f t="shared" si="38"/>
        <v>0</v>
      </c>
      <c r="DD31" s="101">
        <f t="shared" si="39"/>
        <v>151312</v>
      </c>
      <c r="DE31" s="101">
        <f t="shared" si="40"/>
        <v>0</v>
      </c>
      <c r="DF31" s="101">
        <f t="shared" si="41"/>
        <v>65657</v>
      </c>
      <c r="DG31" s="101">
        <f t="shared" si="42"/>
        <v>3146473635</v>
      </c>
      <c r="DH31" s="101">
        <f t="shared" si="43"/>
        <v>2797142689</v>
      </c>
      <c r="DI31" s="101">
        <f t="shared" si="44"/>
        <v>129794265</v>
      </c>
      <c r="DJ31" s="101">
        <f t="shared" si="45"/>
        <v>201822593</v>
      </c>
      <c r="DK31" s="101">
        <f t="shared" si="46"/>
        <v>17714088</v>
      </c>
      <c r="DL31" s="101">
        <v>2187</v>
      </c>
      <c r="DM31" s="101">
        <v>1235</v>
      </c>
      <c r="DN31" s="101">
        <v>3422</v>
      </c>
      <c r="DO31" s="101">
        <v>415</v>
      </c>
      <c r="DP31" s="101">
        <v>184</v>
      </c>
      <c r="DR31" s="16">
        <f>INDEX(現金給付!F:F,MATCH($A31,現金給付!$C:$C,0),1)</f>
        <v>245</v>
      </c>
      <c r="DS31" s="16">
        <f>INDEX(現金給付!G:G,MATCH($A31,現金給付!$C:$C,0),1)</f>
        <v>1361068</v>
      </c>
      <c r="DT31" s="16">
        <f>INDEX(現金給付!N:N,MATCH($A31,現金給付!$C:$C,0),1)</f>
        <v>59</v>
      </c>
      <c r="DU31" s="16">
        <f>INDEX(現金給付!O:O,MATCH($A31,現金給付!$C:$C,0),1)</f>
        <v>838024</v>
      </c>
      <c r="DV31" s="16">
        <f>INDEX(現金給付!V:V,MATCH($A31,現金給付!$C:$C,0),1)</f>
        <v>77</v>
      </c>
      <c r="DW31" s="16">
        <f>INDEX(現金給付!W:W,MATCH($A31,現金給付!$C:$C,0),1)</f>
        <v>2860358</v>
      </c>
      <c r="DX31" s="16">
        <f>INDEX(現金給付!AL:AL,MATCH($A31,現金給付!$C:$C,0),1)</f>
        <v>64</v>
      </c>
      <c r="DY31" s="16">
        <f>INDEX(現金給付!AM:AM,MATCH($A31,現金給付!$C:$C,0),1)</f>
        <v>1878175</v>
      </c>
      <c r="DZ31" s="16">
        <f>INDEX(現金給付!AT:AT,MATCH($A31,現金給付!$C:$C,0),1)</f>
        <v>0</v>
      </c>
      <c r="EA31" s="16">
        <f>INDEX(現金給付!AU:AU,MATCH($A31,現金給付!$C:$C,0),1)</f>
        <v>0</v>
      </c>
      <c r="EB31" s="16">
        <f>INDEX(現金給付!BB:BB,MATCH($A31,現金給付!$C:$C,0),1)</f>
        <v>0</v>
      </c>
      <c r="EC31" s="16">
        <f>INDEX(現金給付!BC:BC,MATCH($A31,現金給付!$C:$C,0),1)</f>
        <v>0</v>
      </c>
      <c r="ED31" s="16">
        <f>INDEX(現金給付!BR:BR,MATCH($A31,現金給付!$C:$C,0),1)</f>
        <v>0</v>
      </c>
      <c r="EE31" s="16">
        <f>INDEX(現金給付!BS:BS,MATCH($A31,現金給付!$C:$C,0),1)</f>
        <v>0</v>
      </c>
      <c r="EF31" s="16">
        <f>INDEX(現金給付!BX:BX,MATCH($A31,現金給付!$C:$C,0),1)</f>
        <v>0</v>
      </c>
      <c r="EG31" s="16">
        <f>INDEX(現金給付!BY:BY,MATCH($A31,現金給付!$C:$C,0),1)</f>
        <v>0</v>
      </c>
      <c r="EH31" s="16">
        <f t="shared" si="47"/>
        <v>445</v>
      </c>
      <c r="EI31" s="16">
        <f t="shared" si="48"/>
        <v>6937625</v>
      </c>
      <c r="EK31" s="7">
        <f t="shared" si="53"/>
        <v>65857</v>
      </c>
      <c r="EL31" s="7">
        <f t="shared" si="54"/>
        <v>3151898880</v>
      </c>
      <c r="EN31" s="69">
        <f>ROUND(EL31/INDEX(被保険者数!O:O,MATCH(A31,被保険者数!A:A,0),1),0)</f>
        <v>848882</v>
      </c>
      <c r="EO31" s="1">
        <f t="shared" si="55"/>
        <v>18</v>
      </c>
      <c r="EP31" s="69">
        <f t="shared" si="49"/>
        <v>1831282000</v>
      </c>
      <c r="EQ31" s="69">
        <f t="shared" si="50"/>
        <v>784824850</v>
      </c>
      <c r="ER31" s="69">
        <f t="shared" si="51"/>
        <v>535792030</v>
      </c>
      <c r="ES31" s="69">
        <f>ROUND(EP31/INDEX(被保険者数!O:O,MATCH(A31,被保険者数!A:A,0),1),0)</f>
        <v>493208</v>
      </c>
      <c r="ET31" s="69">
        <f t="shared" si="56"/>
        <v>18</v>
      </c>
      <c r="EU31" s="69">
        <f>ROUND(EQ31/INDEX(被保険者数!O:O,MATCH(A31,被保険者数!A:A,0),1),0)</f>
        <v>211372</v>
      </c>
      <c r="EV31" s="1">
        <f t="shared" si="57"/>
        <v>13</v>
      </c>
    </row>
    <row r="32" spans="1:152" s="1" customFormat="1" ht="15.95" customHeight="1" x14ac:dyDescent="0.15">
      <c r="A32" s="2" t="s">
        <v>51</v>
      </c>
      <c r="B32" s="6">
        <v>43</v>
      </c>
      <c r="C32" s="7">
        <v>27923200</v>
      </c>
      <c r="D32" s="7">
        <v>25130874</v>
      </c>
      <c r="E32" s="7">
        <v>1907562</v>
      </c>
      <c r="F32" s="7">
        <v>832164</v>
      </c>
      <c r="G32" s="7">
        <v>52600</v>
      </c>
      <c r="H32" s="7">
        <v>684</v>
      </c>
      <c r="I32" s="7">
        <v>9084590</v>
      </c>
      <c r="J32" s="7">
        <v>8176131</v>
      </c>
      <c r="K32" s="7">
        <v>3053</v>
      </c>
      <c r="L32" s="7">
        <v>905406</v>
      </c>
      <c r="M32" s="7">
        <v>0</v>
      </c>
      <c r="N32" s="7">
        <f t="shared" si="0"/>
        <v>727</v>
      </c>
      <c r="O32" s="7">
        <f t="shared" si="1"/>
        <v>37007790</v>
      </c>
      <c r="P32" s="7">
        <f t="shared" si="2"/>
        <v>33307005</v>
      </c>
      <c r="Q32" s="7">
        <f t="shared" si="3"/>
        <v>1910615</v>
      </c>
      <c r="R32" s="7">
        <f t="shared" si="4"/>
        <v>1737570</v>
      </c>
      <c r="S32" s="7">
        <f t="shared" si="5"/>
        <v>52600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62</v>
      </c>
      <c r="AA32" s="7">
        <v>987720</v>
      </c>
      <c r="AB32" s="7">
        <v>888948</v>
      </c>
      <c r="AC32" s="7">
        <v>0</v>
      </c>
      <c r="AD32" s="7">
        <v>98772</v>
      </c>
      <c r="AE32" s="7">
        <v>0</v>
      </c>
      <c r="AF32" s="7">
        <f t="shared" si="6"/>
        <v>62</v>
      </c>
      <c r="AG32" s="7">
        <f t="shared" si="7"/>
        <v>987720</v>
      </c>
      <c r="AH32" s="7">
        <f t="shared" si="8"/>
        <v>888948</v>
      </c>
      <c r="AI32" s="7">
        <f t="shared" si="9"/>
        <v>0</v>
      </c>
      <c r="AJ32" s="7">
        <f t="shared" si="10"/>
        <v>98772</v>
      </c>
      <c r="AK32" s="7">
        <f t="shared" si="11"/>
        <v>0</v>
      </c>
      <c r="AL32" s="6">
        <f t="shared" si="12"/>
        <v>789</v>
      </c>
      <c r="AM32" s="7">
        <f t="shared" si="13"/>
        <v>37995510</v>
      </c>
      <c r="AN32" s="7">
        <f t="shared" si="14"/>
        <v>34195953</v>
      </c>
      <c r="AO32" s="7">
        <f t="shared" si="15"/>
        <v>1910615</v>
      </c>
      <c r="AP32" s="7">
        <f t="shared" si="16"/>
        <v>1836342</v>
      </c>
      <c r="AQ32" s="7">
        <f t="shared" si="17"/>
        <v>52600</v>
      </c>
      <c r="AR32" s="7">
        <v>202</v>
      </c>
      <c r="AS32" s="7">
        <v>2954240</v>
      </c>
      <c r="AT32" s="7">
        <v>2658816</v>
      </c>
      <c r="AU32" s="7">
        <v>5648</v>
      </c>
      <c r="AV32" s="7">
        <v>279776</v>
      </c>
      <c r="AW32" s="7">
        <v>10000</v>
      </c>
      <c r="AX32" s="7">
        <f t="shared" si="18"/>
        <v>991</v>
      </c>
      <c r="AY32" s="7">
        <f t="shared" si="19"/>
        <v>40949750</v>
      </c>
      <c r="AZ32" s="7">
        <f t="shared" si="20"/>
        <v>36854769</v>
      </c>
      <c r="BA32" s="7">
        <f t="shared" si="21"/>
        <v>1916263</v>
      </c>
      <c r="BB32" s="7">
        <f t="shared" si="22"/>
        <v>2116118</v>
      </c>
      <c r="BC32" s="7">
        <f t="shared" si="23"/>
        <v>62600</v>
      </c>
      <c r="BD32" s="6">
        <v>43</v>
      </c>
      <c r="BE32" s="7">
        <v>1642712</v>
      </c>
      <c r="BF32" s="7">
        <v>1284052</v>
      </c>
      <c r="BG32" s="7">
        <v>0</v>
      </c>
      <c r="BH32" s="7">
        <v>358660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24"/>
        <v>43</v>
      </c>
      <c r="BQ32" s="7">
        <f t="shared" si="25"/>
        <v>1642712</v>
      </c>
      <c r="BR32" s="7">
        <f t="shared" si="26"/>
        <v>1284052</v>
      </c>
      <c r="BS32" s="7">
        <f t="shared" si="27"/>
        <v>0</v>
      </c>
      <c r="BT32" s="7">
        <f t="shared" si="28"/>
        <v>358660</v>
      </c>
      <c r="BU32" s="7">
        <f t="shared" si="29"/>
        <v>0</v>
      </c>
      <c r="BV32" s="6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f t="shared" si="30"/>
        <v>991</v>
      </c>
      <c r="CC32" s="7">
        <f t="shared" si="31"/>
        <v>42592462</v>
      </c>
      <c r="CD32" s="7">
        <f t="shared" si="32"/>
        <v>38138821</v>
      </c>
      <c r="CE32" s="7">
        <f t="shared" si="33"/>
        <v>1916263</v>
      </c>
      <c r="CF32" s="7">
        <f t="shared" si="34"/>
        <v>2474778</v>
      </c>
      <c r="CG32" s="7">
        <f t="shared" si="35"/>
        <v>62600</v>
      </c>
      <c r="CH32" s="100">
        <v>3</v>
      </c>
      <c r="CI32" s="101">
        <v>28100</v>
      </c>
      <c r="CJ32" s="101">
        <v>25289</v>
      </c>
      <c r="CK32" s="101">
        <v>0</v>
      </c>
      <c r="CL32" s="101">
        <v>2811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52"/>
        <v>3</v>
      </c>
      <c r="DA32" s="101">
        <f t="shared" si="36"/>
        <v>28100</v>
      </c>
      <c r="DB32" s="101">
        <f t="shared" si="37"/>
        <v>25289</v>
      </c>
      <c r="DC32" s="101">
        <f t="shared" si="38"/>
        <v>0</v>
      </c>
      <c r="DD32" s="101">
        <f t="shared" si="39"/>
        <v>2811</v>
      </c>
      <c r="DE32" s="101">
        <f t="shared" si="40"/>
        <v>0</v>
      </c>
      <c r="DF32" s="101">
        <f t="shared" si="41"/>
        <v>994</v>
      </c>
      <c r="DG32" s="101">
        <f t="shared" si="42"/>
        <v>42620562</v>
      </c>
      <c r="DH32" s="101">
        <f t="shared" si="43"/>
        <v>38164110</v>
      </c>
      <c r="DI32" s="101">
        <f t="shared" si="44"/>
        <v>1916263</v>
      </c>
      <c r="DJ32" s="101">
        <f t="shared" si="45"/>
        <v>2477589</v>
      </c>
      <c r="DK32" s="101">
        <f t="shared" si="46"/>
        <v>62600</v>
      </c>
      <c r="DL32" s="101">
        <v>36</v>
      </c>
      <c r="DM32" s="101">
        <v>5</v>
      </c>
      <c r="DN32" s="101">
        <v>41</v>
      </c>
      <c r="DO32" s="101">
        <v>1</v>
      </c>
      <c r="DP32" s="101">
        <v>0</v>
      </c>
      <c r="DR32" s="16">
        <f>INDEX(現金給付!F:F,MATCH($A32,現金給付!$C:$C,0),1)</f>
        <v>3</v>
      </c>
      <c r="DS32" s="16">
        <f>INDEX(現金給付!G:G,MATCH($A32,現金給付!$C:$C,0),1)</f>
        <v>25289</v>
      </c>
      <c r="DT32" s="16">
        <f>INDEX(現金給付!N:N,MATCH($A32,現金給付!$C:$C,0),1)</f>
        <v>0</v>
      </c>
      <c r="DU32" s="16">
        <f>INDEX(現金給付!O:O,MATCH($A32,現金給付!$C:$C,0),1)</f>
        <v>0</v>
      </c>
      <c r="DV32" s="16">
        <f>INDEX(現金給付!V:V,MATCH($A32,現金給付!$C:$C,0),1)</f>
        <v>0</v>
      </c>
      <c r="DW32" s="16">
        <f>INDEX(現金給付!W:W,MATCH($A32,現金給付!$C:$C,0),1)</f>
        <v>0</v>
      </c>
      <c r="DX32" s="16">
        <f>INDEX(現金給付!AL:AL,MATCH($A32,現金給付!$C:$C,0),1)</f>
        <v>2</v>
      </c>
      <c r="DY32" s="16">
        <f>INDEX(現金給付!AM:AM,MATCH($A32,現金給付!$C:$C,0),1)</f>
        <v>12115</v>
      </c>
      <c r="DZ32" s="16">
        <f>INDEX(現金給付!AT:AT,MATCH($A32,現金給付!$C:$C,0),1)</f>
        <v>0</v>
      </c>
      <c r="EA32" s="16">
        <f>INDEX(現金給付!AU:AU,MATCH($A32,現金給付!$C:$C,0),1)</f>
        <v>0</v>
      </c>
      <c r="EB32" s="16">
        <f>INDEX(現金給付!BB:BB,MATCH($A32,現金給付!$C:$C,0),1)</f>
        <v>0</v>
      </c>
      <c r="EC32" s="16">
        <f>INDEX(現金給付!BC:BC,MATCH($A32,現金給付!$C:$C,0),1)</f>
        <v>0</v>
      </c>
      <c r="ED32" s="16">
        <f>INDEX(現金給付!BR:BR,MATCH($A32,現金給付!$C:$C,0),1)</f>
        <v>0</v>
      </c>
      <c r="EE32" s="16">
        <f>INDEX(現金給付!BS:BS,MATCH($A32,現金給付!$C:$C,0),1)</f>
        <v>0</v>
      </c>
      <c r="EF32" s="16">
        <f>INDEX(現金給付!BX:BX,MATCH($A32,現金給付!$C:$C,0),1)</f>
        <v>0</v>
      </c>
      <c r="EG32" s="16">
        <f>INDEX(現金給付!BY:BY,MATCH($A32,現金給付!$C:$C,0),1)</f>
        <v>0</v>
      </c>
      <c r="EH32" s="16">
        <f t="shared" si="47"/>
        <v>5</v>
      </c>
      <c r="EI32" s="16">
        <f t="shared" si="48"/>
        <v>37404</v>
      </c>
      <c r="EK32" s="7">
        <f t="shared" si="53"/>
        <v>996</v>
      </c>
      <c r="EL32" s="7">
        <f t="shared" si="54"/>
        <v>42629866</v>
      </c>
      <c r="EN32" s="69">
        <f>ROUND(EL32/INDEX(被保険者数!O:O,MATCH(A32,被保険者数!A:A,0),1),0)</f>
        <v>553635</v>
      </c>
      <c r="EO32" s="1">
        <f t="shared" si="55"/>
        <v>41</v>
      </c>
      <c r="EP32" s="69">
        <f t="shared" si="49"/>
        <v>27923200</v>
      </c>
      <c r="EQ32" s="69">
        <f t="shared" si="50"/>
        <v>10072310</v>
      </c>
      <c r="ER32" s="69">
        <f t="shared" si="51"/>
        <v>4634356</v>
      </c>
      <c r="ES32" s="69">
        <f>ROUND(EP32/INDEX(被保険者数!O:O,MATCH(A32,被保険者数!A:A,0),1),0)</f>
        <v>362639</v>
      </c>
      <c r="ET32" s="69">
        <f t="shared" si="56"/>
        <v>39</v>
      </c>
      <c r="EU32" s="69">
        <f>ROUND(EQ32/INDEX(被保険者数!O:O,MATCH(A32,被保険者数!A:A,0),1),0)</f>
        <v>130809</v>
      </c>
      <c r="EV32" s="1">
        <f t="shared" si="57"/>
        <v>42</v>
      </c>
    </row>
    <row r="33" spans="1:152" s="1" customFormat="1" ht="15.95" customHeight="1" x14ac:dyDescent="0.15">
      <c r="A33" s="2" t="s">
        <v>52</v>
      </c>
      <c r="B33" s="6">
        <v>85</v>
      </c>
      <c r="C33" s="7">
        <v>57164440</v>
      </c>
      <c r="D33" s="7">
        <v>51447981</v>
      </c>
      <c r="E33" s="7">
        <v>3554564</v>
      </c>
      <c r="F33" s="7">
        <v>2004590</v>
      </c>
      <c r="G33" s="7">
        <v>157305</v>
      </c>
      <c r="H33" s="7">
        <v>979</v>
      </c>
      <c r="I33" s="7">
        <v>21561790</v>
      </c>
      <c r="J33" s="7">
        <v>19405611</v>
      </c>
      <c r="K33" s="7">
        <v>526201</v>
      </c>
      <c r="L33" s="7">
        <v>1554230</v>
      </c>
      <c r="M33" s="7">
        <v>75748</v>
      </c>
      <c r="N33" s="7">
        <f t="shared" si="0"/>
        <v>1064</v>
      </c>
      <c r="O33" s="7">
        <f t="shared" si="1"/>
        <v>78726230</v>
      </c>
      <c r="P33" s="7">
        <f t="shared" si="2"/>
        <v>70853592</v>
      </c>
      <c r="Q33" s="7">
        <f t="shared" si="3"/>
        <v>4080765</v>
      </c>
      <c r="R33" s="7">
        <f t="shared" si="4"/>
        <v>3558820</v>
      </c>
      <c r="S33" s="7">
        <f t="shared" si="5"/>
        <v>233053</v>
      </c>
      <c r="T33" s="6">
        <v>1</v>
      </c>
      <c r="U33" s="7">
        <v>151240</v>
      </c>
      <c r="V33" s="7">
        <v>136120</v>
      </c>
      <c r="W33" s="7">
        <v>0</v>
      </c>
      <c r="X33" s="7">
        <v>15120</v>
      </c>
      <c r="Y33" s="7">
        <v>0</v>
      </c>
      <c r="Z33" s="7">
        <v>67</v>
      </c>
      <c r="AA33" s="7">
        <v>920490</v>
      </c>
      <c r="AB33" s="7">
        <v>828441</v>
      </c>
      <c r="AC33" s="7">
        <v>0</v>
      </c>
      <c r="AD33" s="7">
        <v>92049</v>
      </c>
      <c r="AE33" s="7">
        <v>0</v>
      </c>
      <c r="AF33" s="7">
        <f t="shared" si="6"/>
        <v>68</v>
      </c>
      <c r="AG33" s="7">
        <f t="shared" si="7"/>
        <v>1071730</v>
      </c>
      <c r="AH33" s="7">
        <f t="shared" si="8"/>
        <v>964561</v>
      </c>
      <c r="AI33" s="7">
        <f t="shared" si="9"/>
        <v>0</v>
      </c>
      <c r="AJ33" s="7">
        <f t="shared" si="10"/>
        <v>107169</v>
      </c>
      <c r="AK33" s="7">
        <f t="shared" si="11"/>
        <v>0</v>
      </c>
      <c r="AL33" s="6">
        <f t="shared" si="12"/>
        <v>1132</v>
      </c>
      <c r="AM33" s="7">
        <f t="shared" si="13"/>
        <v>79797960</v>
      </c>
      <c r="AN33" s="7">
        <f t="shared" si="14"/>
        <v>71818153</v>
      </c>
      <c r="AO33" s="7">
        <f t="shared" si="15"/>
        <v>4080765</v>
      </c>
      <c r="AP33" s="7">
        <f t="shared" si="16"/>
        <v>3665989</v>
      </c>
      <c r="AQ33" s="7">
        <f t="shared" si="17"/>
        <v>233053</v>
      </c>
      <c r="AR33" s="7">
        <v>191</v>
      </c>
      <c r="AS33" s="7">
        <v>2568650</v>
      </c>
      <c r="AT33" s="7">
        <v>2311785</v>
      </c>
      <c r="AU33" s="7">
        <v>0</v>
      </c>
      <c r="AV33" s="7">
        <v>227847</v>
      </c>
      <c r="AW33" s="7">
        <v>29018</v>
      </c>
      <c r="AX33" s="7">
        <f t="shared" si="18"/>
        <v>1323</v>
      </c>
      <c r="AY33" s="7">
        <f t="shared" si="19"/>
        <v>82366610</v>
      </c>
      <c r="AZ33" s="7">
        <f t="shared" si="20"/>
        <v>74129938</v>
      </c>
      <c r="BA33" s="7">
        <f t="shared" si="21"/>
        <v>4080765</v>
      </c>
      <c r="BB33" s="7">
        <f t="shared" si="22"/>
        <v>3893836</v>
      </c>
      <c r="BC33" s="7">
        <f t="shared" si="23"/>
        <v>262071</v>
      </c>
      <c r="BD33" s="6">
        <v>84</v>
      </c>
      <c r="BE33" s="7">
        <v>3240079</v>
      </c>
      <c r="BF33" s="7">
        <v>2041869</v>
      </c>
      <c r="BG33" s="7">
        <v>0</v>
      </c>
      <c r="BH33" s="7">
        <v>1198210</v>
      </c>
      <c r="BI33" s="7">
        <v>0</v>
      </c>
      <c r="BJ33" s="7">
        <v>1</v>
      </c>
      <c r="BK33" s="7">
        <v>1380</v>
      </c>
      <c r="BL33" s="7">
        <v>460</v>
      </c>
      <c r="BM33" s="7">
        <v>0</v>
      </c>
      <c r="BN33" s="7">
        <v>920</v>
      </c>
      <c r="BO33" s="7">
        <v>0</v>
      </c>
      <c r="BP33" s="7">
        <f t="shared" si="24"/>
        <v>85</v>
      </c>
      <c r="BQ33" s="7">
        <f t="shared" si="25"/>
        <v>3241459</v>
      </c>
      <c r="BR33" s="7">
        <f t="shared" si="26"/>
        <v>2042329</v>
      </c>
      <c r="BS33" s="7">
        <f t="shared" si="27"/>
        <v>0</v>
      </c>
      <c r="BT33" s="7">
        <f t="shared" si="28"/>
        <v>1199130</v>
      </c>
      <c r="BU33" s="7">
        <f t="shared" si="29"/>
        <v>0</v>
      </c>
      <c r="BV33" s="6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f t="shared" si="30"/>
        <v>1323</v>
      </c>
      <c r="CC33" s="7">
        <f t="shared" si="31"/>
        <v>85608069</v>
      </c>
      <c r="CD33" s="7">
        <f t="shared" si="32"/>
        <v>76172267</v>
      </c>
      <c r="CE33" s="7">
        <f t="shared" si="33"/>
        <v>4080765</v>
      </c>
      <c r="CF33" s="7">
        <f t="shared" si="34"/>
        <v>5092966</v>
      </c>
      <c r="CG33" s="7">
        <f t="shared" si="35"/>
        <v>262071</v>
      </c>
      <c r="CH33" s="100">
        <v>5</v>
      </c>
      <c r="CI33" s="101">
        <v>32014</v>
      </c>
      <c r="CJ33" s="101">
        <v>28811</v>
      </c>
      <c r="CK33" s="101">
        <v>0</v>
      </c>
      <c r="CL33" s="101">
        <v>3203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52"/>
        <v>5</v>
      </c>
      <c r="DA33" s="101">
        <f t="shared" si="36"/>
        <v>32014</v>
      </c>
      <c r="DB33" s="101">
        <f t="shared" si="37"/>
        <v>28811</v>
      </c>
      <c r="DC33" s="101">
        <f t="shared" si="38"/>
        <v>0</v>
      </c>
      <c r="DD33" s="101">
        <f t="shared" si="39"/>
        <v>3203</v>
      </c>
      <c r="DE33" s="101">
        <f t="shared" si="40"/>
        <v>0</v>
      </c>
      <c r="DF33" s="101">
        <f t="shared" si="41"/>
        <v>1328</v>
      </c>
      <c r="DG33" s="101">
        <f t="shared" si="42"/>
        <v>85640083</v>
      </c>
      <c r="DH33" s="101">
        <f t="shared" si="43"/>
        <v>76201078</v>
      </c>
      <c r="DI33" s="101">
        <f t="shared" si="44"/>
        <v>4080765</v>
      </c>
      <c r="DJ33" s="101">
        <f t="shared" si="45"/>
        <v>5096169</v>
      </c>
      <c r="DK33" s="101">
        <f t="shared" si="46"/>
        <v>262071</v>
      </c>
      <c r="DL33" s="101">
        <v>66</v>
      </c>
      <c r="DM33" s="101">
        <v>30</v>
      </c>
      <c r="DN33" s="101">
        <v>96</v>
      </c>
      <c r="DO33" s="101">
        <v>12</v>
      </c>
      <c r="DP33" s="101">
        <v>0</v>
      </c>
      <c r="DR33" s="16">
        <f>INDEX(現金給付!F:F,MATCH($A33,現金給付!$C:$C,0),1)</f>
        <v>5</v>
      </c>
      <c r="DS33" s="16">
        <f>INDEX(現金給付!G:G,MATCH($A33,現金給付!$C:$C,0),1)</f>
        <v>28811</v>
      </c>
      <c r="DT33" s="16">
        <f>INDEX(現金給付!N:N,MATCH($A33,現金給付!$C:$C,0),1)</f>
        <v>0</v>
      </c>
      <c r="DU33" s="16">
        <f>INDEX(現金給付!O:O,MATCH($A33,現金給付!$C:$C,0),1)</f>
        <v>0</v>
      </c>
      <c r="DV33" s="16">
        <f>INDEX(現金給付!V:V,MATCH($A33,現金給付!$C:$C,0),1)</f>
        <v>0</v>
      </c>
      <c r="DW33" s="16">
        <f>INDEX(現金給付!W:W,MATCH($A33,現金給付!$C:$C,0),1)</f>
        <v>0</v>
      </c>
      <c r="DX33" s="16">
        <f>INDEX(現金給付!AL:AL,MATCH($A33,現金給付!$C:$C,0),1)</f>
        <v>1</v>
      </c>
      <c r="DY33" s="16">
        <f>INDEX(現金給付!AM:AM,MATCH($A33,現金給付!$C:$C,0),1)</f>
        <v>53662</v>
      </c>
      <c r="DZ33" s="16">
        <f>INDEX(現金給付!AT:AT,MATCH($A33,現金給付!$C:$C,0),1)</f>
        <v>0</v>
      </c>
      <c r="EA33" s="16">
        <f>INDEX(現金給付!AU:AU,MATCH($A33,現金給付!$C:$C,0),1)</f>
        <v>0</v>
      </c>
      <c r="EB33" s="16">
        <f>INDEX(現金給付!BB:BB,MATCH($A33,現金給付!$C:$C,0),1)</f>
        <v>0</v>
      </c>
      <c r="EC33" s="16">
        <f>INDEX(現金給付!BC:BC,MATCH($A33,現金給付!$C:$C,0),1)</f>
        <v>0</v>
      </c>
      <c r="ED33" s="16">
        <f>INDEX(現金給付!BR:BR,MATCH($A33,現金給付!$C:$C,0),1)</f>
        <v>0</v>
      </c>
      <c r="EE33" s="16">
        <f>INDEX(現金給付!BS:BS,MATCH($A33,現金給付!$C:$C,0),1)</f>
        <v>0</v>
      </c>
      <c r="EF33" s="16">
        <f>INDEX(現金給付!BX:BX,MATCH($A33,現金給付!$C:$C,0),1)</f>
        <v>0</v>
      </c>
      <c r="EG33" s="16">
        <f>INDEX(現金給付!BY:BY,MATCH($A33,現金給付!$C:$C,0),1)</f>
        <v>0</v>
      </c>
      <c r="EH33" s="16">
        <f t="shared" si="47"/>
        <v>6</v>
      </c>
      <c r="EI33" s="16">
        <f t="shared" si="48"/>
        <v>82473</v>
      </c>
      <c r="EK33" s="7">
        <f t="shared" si="53"/>
        <v>1329</v>
      </c>
      <c r="EL33" s="7">
        <f t="shared" si="54"/>
        <v>85690542</v>
      </c>
      <c r="EN33" s="69">
        <f>ROUND(EL33/INDEX(被保険者数!O:O,MATCH(A33,被保険者数!A:A,0),1),0)</f>
        <v>962815</v>
      </c>
      <c r="EO33" s="1">
        <f t="shared" si="55"/>
        <v>5</v>
      </c>
      <c r="EP33" s="69">
        <f t="shared" si="49"/>
        <v>57315680</v>
      </c>
      <c r="EQ33" s="69">
        <f t="shared" si="50"/>
        <v>22482280</v>
      </c>
      <c r="ER33" s="69">
        <f t="shared" si="51"/>
        <v>5892582</v>
      </c>
      <c r="ES33" s="69">
        <f>ROUND(EP33/INDEX(被保険者数!O:O,MATCH(A33,被保険者数!A:A,0),1),0)</f>
        <v>643996</v>
      </c>
      <c r="ET33" s="69">
        <f t="shared" si="56"/>
        <v>4</v>
      </c>
      <c r="EU33" s="69">
        <f>ROUND(EQ33/INDEX(被保険者数!O:O,MATCH(A33,被保険者数!A:A,0),1),0)</f>
        <v>252610</v>
      </c>
      <c r="EV33" s="1">
        <f t="shared" si="57"/>
        <v>2</v>
      </c>
    </row>
    <row r="34" spans="1:152" s="1" customFormat="1" ht="15.95" customHeight="1" x14ac:dyDescent="0.15">
      <c r="A34" s="2" t="s">
        <v>53</v>
      </c>
      <c r="B34" s="6">
        <v>67</v>
      </c>
      <c r="C34" s="7">
        <v>45301010</v>
      </c>
      <c r="D34" s="7">
        <v>40770894</v>
      </c>
      <c r="E34" s="7">
        <v>3089856</v>
      </c>
      <c r="F34" s="7">
        <v>1353750</v>
      </c>
      <c r="G34" s="7">
        <v>86510</v>
      </c>
      <c r="H34" s="7">
        <v>1155</v>
      </c>
      <c r="I34" s="7">
        <v>17917340</v>
      </c>
      <c r="J34" s="7">
        <v>16125606</v>
      </c>
      <c r="K34" s="7">
        <v>84594</v>
      </c>
      <c r="L34" s="7">
        <v>1692176</v>
      </c>
      <c r="M34" s="7">
        <v>14964</v>
      </c>
      <c r="N34" s="7">
        <f t="shared" si="0"/>
        <v>1222</v>
      </c>
      <c r="O34" s="7">
        <f t="shared" si="1"/>
        <v>63218350</v>
      </c>
      <c r="P34" s="7">
        <f t="shared" si="2"/>
        <v>56896500</v>
      </c>
      <c r="Q34" s="7">
        <f t="shared" si="3"/>
        <v>3174450</v>
      </c>
      <c r="R34" s="7">
        <f t="shared" si="4"/>
        <v>3045926</v>
      </c>
      <c r="S34" s="7">
        <f t="shared" si="5"/>
        <v>101474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63</v>
      </c>
      <c r="AA34" s="7">
        <v>837290</v>
      </c>
      <c r="AB34" s="7">
        <v>753561</v>
      </c>
      <c r="AC34" s="7">
        <v>0</v>
      </c>
      <c r="AD34" s="7">
        <v>83729</v>
      </c>
      <c r="AE34" s="7">
        <v>0</v>
      </c>
      <c r="AF34" s="7">
        <f t="shared" si="6"/>
        <v>63</v>
      </c>
      <c r="AG34" s="7">
        <f t="shared" si="7"/>
        <v>837290</v>
      </c>
      <c r="AH34" s="7">
        <f t="shared" si="8"/>
        <v>753561</v>
      </c>
      <c r="AI34" s="7">
        <f t="shared" si="9"/>
        <v>0</v>
      </c>
      <c r="AJ34" s="7">
        <f t="shared" si="10"/>
        <v>83729</v>
      </c>
      <c r="AK34" s="7">
        <f t="shared" si="11"/>
        <v>0</v>
      </c>
      <c r="AL34" s="6">
        <f t="shared" si="12"/>
        <v>1285</v>
      </c>
      <c r="AM34" s="7">
        <f t="shared" si="13"/>
        <v>64055640</v>
      </c>
      <c r="AN34" s="7">
        <f t="shared" si="14"/>
        <v>57650061</v>
      </c>
      <c r="AO34" s="7">
        <f t="shared" si="15"/>
        <v>3174450</v>
      </c>
      <c r="AP34" s="7">
        <f t="shared" si="16"/>
        <v>3129655</v>
      </c>
      <c r="AQ34" s="7">
        <f t="shared" si="17"/>
        <v>101474</v>
      </c>
      <c r="AR34" s="7">
        <v>562</v>
      </c>
      <c r="AS34" s="7">
        <v>7276040</v>
      </c>
      <c r="AT34" s="7">
        <v>6548436</v>
      </c>
      <c r="AU34" s="7">
        <v>45142</v>
      </c>
      <c r="AV34" s="7">
        <v>669516</v>
      </c>
      <c r="AW34" s="7">
        <v>12946</v>
      </c>
      <c r="AX34" s="7">
        <f t="shared" si="18"/>
        <v>1847</v>
      </c>
      <c r="AY34" s="7">
        <f t="shared" si="19"/>
        <v>71331680</v>
      </c>
      <c r="AZ34" s="7">
        <f t="shared" si="20"/>
        <v>64198497</v>
      </c>
      <c r="BA34" s="7">
        <f t="shared" si="21"/>
        <v>3219592</v>
      </c>
      <c r="BB34" s="7">
        <f t="shared" si="22"/>
        <v>3799171</v>
      </c>
      <c r="BC34" s="7">
        <f t="shared" si="23"/>
        <v>114420</v>
      </c>
      <c r="BD34" s="6">
        <v>63</v>
      </c>
      <c r="BE34" s="7">
        <v>2147020</v>
      </c>
      <c r="BF34" s="7">
        <v>1450820</v>
      </c>
      <c r="BG34" s="7">
        <v>0</v>
      </c>
      <c r="BH34" s="7">
        <v>694500</v>
      </c>
      <c r="BI34" s="7">
        <v>1700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24"/>
        <v>63</v>
      </c>
      <c r="BQ34" s="7">
        <f t="shared" si="25"/>
        <v>2147020</v>
      </c>
      <c r="BR34" s="7">
        <f t="shared" si="26"/>
        <v>1450820</v>
      </c>
      <c r="BS34" s="7">
        <f t="shared" si="27"/>
        <v>0</v>
      </c>
      <c r="BT34" s="7">
        <f t="shared" si="28"/>
        <v>694500</v>
      </c>
      <c r="BU34" s="7">
        <f t="shared" si="29"/>
        <v>1700</v>
      </c>
      <c r="BV34" s="6">
        <v>2</v>
      </c>
      <c r="BW34" s="7">
        <v>363870</v>
      </c>
      <c r="BX34" s="7">
        <v>327483</v>
      </c>
      <c r="BY34" s="7">
        <v>10387</v>
      </c>
      <c r="BZ34" s="7">
        <v>26000</v>
      </c>
      <c r="CA34" s="7">
        <v>0</v>
      </c>
      <c r="CB34" s="7">
        <f t="shared" si="30"/>
        <v>1849</v>
      </c>
      <c r="CC34" s="7">
        <f t="shared" si="31"/>
        <v>73842570</v>
      </c>
      <c r="CD34" s="7">
        <f t="shared" si="32"/>
        <v>65976800</v>
      </c>
      <c r="CE34" s="7">
        <f t="shared" si="33"/>
        <v>3229979</v>
      </c>
      <c r="CF34" s="7">
        <f t="shared" si="34"/>
        <v>4519671</v>
      </c>
      <c r="CG34" s="7">
        <f t="shared" si="35"/>
        <v>116120</v>
      </c>
      <c r="CH34" s="100">
        <v>3</v>
      </c>
      <c r="CI34" s="101">
        <v>14400</v>
      </c>
      <c r="CJ34" s="101">
        <v>12960</v>
      </c>
      <c r="CK34" s="101">
        <v>0</v>
      </c>
      <c r="CL34" s="101">
        <v>1440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52"/>
        <v>3</v>
      </c>
      <c r="DA34" s="101">
        <f t="shared" si="36"/>
        <v>14400</v>
      </c>
      <c r="DB34" s="101">
        <f t="shared" si="37"/>
        <v>12960</v>
      </c>
      <c r="DC34" s="101">
        <f t="shared" si="38"/>
        <v>0</v>
      </c>
      <c r="DD34" s="101">
        <f t="shared" si="39"/>
        <v>1440</v>
      </c>
      <c r="DE34" s="101">
        <f t="shared" si="40"/>
        <v>0</v>
      </c>
      <c r="DF34" s="101">
        <f t="shared" si="41"/>
        <v>1852</v>
      </c>
      <c r="DG34" s="101">
        <f t="shared" si="42"/>
        <v>73856970</v>
      </c>
      <c r="DH34" s="101">
        <f t="shared" si="43"/>
        <v>65989760</v>
      </c>
      <c r="DI34" s="101">
        <f t="shared" si="44"/>
        <v>3229979</v>
      </c>
      <c r="DJ34" s="101">
        <f t="shared" si="45"/>
        <v>4521111</v>
      </c>
      <c r="DK34" s="101">
        <f t="shared" si="46"/>
        <v>116120</v>
      </c>
      <c r="DL34" s="101">
        <v>58</v>
      </c>
      <c r="DM34" s="101">
        <v>26</v>
      </c>
      <c r="DN34" s="101">
        <v>84</v>
      </c>
      <c r="DO34" s="101">
        <v>0</v>
      </c>
      <c r="DP34" s="101">
        <v>0</v>
      </c>
      <c r="DR34" s="16">
        <f>INDEX(現金給付!F:F,MATCH($A34,現金給付!$C:$C,0),1)</f>
        <v>3</v>
      </c>
      <c r="DS34" s="16">
        <f>INDEX(現金給付!G:G,MATCH($A34,現金給付!$C:$C,0),1)</f>
        <v>12960</v>
      </c>
      <c r="DT34" s="16">
        <f>INDEX(現金給付!N:N,MATCH($A34,現金給付!$C:$C,0),1)</f>
        <v>0</v>
      </c>
      <c r="DU34" s="16">
        <f>INDEX(現金給付!O:O,MATCH($A34,現金給付!$C:$C,0),1)</f>
        <v>0</v>
      </c>
      <c r="DV34" s="16">
        <f>INDEX(現金給付!V:V,MATCH($A34,現金給付!$C:$C,0),1)</f>
        <v>8</v>
      </c>
      <c r="DW34" s="16">
        <f>INDEX(現金給付!W:W,MATCH($A34,現金給付!$C:$C,0),1)</f>
        <v>92907</v>
      </c>
      <c r="DX34" s="16">
        <f>INDEX(現金給付!AL:AL,MATCH($A34,現金給付!$C:$C,0),1)</f>
        <v>0</v>
      </c>
      <c r="DY34" s="16">
        <f>INDEX(現金給付!AM:AM,MATCH($A34,現金給付!$C:$C,0),1)</f>
        <v>0</v>
      </c>
      <c r="DZ34" s="16">
        <f>INDEX(現金給付!AT:AT,MATCH($A34,現金給付!$C:$C,0),1)</f>
        <v>1</v>
      </c>
      <c r="EA34" s="16">
        <f>INDEX(現金給付!AU:AU,MATCH($A34,現金給付!$C:$C,0),1)</f>
        <v>3528</v>
      </c>
      <c r="EB34" s="16">
        <f>INDEX(現金給付!BB:BB,MATCH($A34,現金給付!$C:$C,0),1)</f>
        <v>0</v>
      </c>
      <c r="EC34" s="16">
        <f>INDEX(現金給付!BC:BC,MATCH($A34,現金給付!$C:$C,0),1)</f>
        <v>0</v>
      </c>
      <c r="ED34" s="16">
        <f>INDEX(現金給付!BR:BR,MATCH($A34,現金給付!$C:$C,0),1)</f>
        <v>0</v>
      </c>
      <c r="EE34" s="16">
        <f>INDEX(現金給付!BS:BS,MATCH($A34,現金給付!$C:$C,0),1)</f>
        <v>0</v>
      </c>
      <c r="EF34" s="16">
        <f>INDEX(現金給付!BX:BX,MATCH($A34,現金給付!$C:$C,0),1)</f>
        <v>0</v>
      </c>
      <c r="EG34" s="16">
        <f>INDEX(現金給付!BY:BY,MATCH($A34,現金給付!$C:$C,0),1)</f>
        <v>0</v>
      </c>
      <c r="EH34" s="16">
        <f t="shared" si="47"/>
        <v>12</v>
      </c>
      <c r="EI34" s="16">
        <f t="shared" si="48"/>
        <v>109395</v>
      </c>
      <c r="EK34" s="7">
        <f t="shared" si="53"/>
        <v>1861</v>
      </c>
      <c r="EL34" s="7">
        <f t="shared" si="54"/>
        <v>73951965</v>
      </c>
      <c r="EN34" s="69">
        <f>ROUND(EL34/INDEX(被保険者数!O:O,MATCH(A34,被保険者数!A:A,0),1),0)</f>
        <v>643061</v>
      </c>
      <c r="EO34" s="1">
        <f t="shared" si="55"/>
        <v>39</v>
      </c>
      <c r="EP34" s="69">
        <f t="shared" si="49"/>
        <v>45301010</v>
      </c>
      <c r="EQ34" s="69">
        <f t="shared" si="50"/>
        <v>18754630</v>
      </c>
      <c r="ER34" s="69">
        <f t="shared" si="51"/>
        <v>9896325</v>
      </c>
      <c r="ES34" s="69">
        <f>ROUND(EP34/INDEX(被保険者数!O:O,MATCH(A34,被保険者数!A:A,0),1),0)</f>
        <v>393922</v>
      </c>
      <c r="ET34" s="69">
        <f t="shared" si="56"/>
        <v>37</v>
      </c>
      <c r="EU34" s="69">
        <f>ROUND(EQ34/INDEX(被保険者数!O:O,MATCH(A34,被保険者数!A:A,0),1),0)</f>
        <v>163084</v>
      </c>
      <c r="EV34" s="1">
        <f t="shared" si="57"/>
        <v>38</v>
      </c>
    </row>
    <row r="35" spans="1:152" s="1" customFormat="1" ht="15.95" customHeight="1" x14ac:dyDescent="0.15">
      <c r="A35" s="2" t="s">
        <v>54</v>
      </c>
      <c r="B35" s="6">
        <v>81</v>
      </c>
      <c r="C35" s="7">
        <v>52293040</v>
      </c>
      <c r="D35" s="7">
        <v>47063722</v>
      </c>
      <c r="E35" s="7">
        <v>3493496</v>
      </c>
      <c r="F35" s="7">
        <v>1683222</v>
      </c>
      <c r="G35" s="7">
        <v>52600</v>
      </c>
      <c r="H35" s="7">
        <v>869</v>
      </c>
      <c r="I35" s="7">
        <v>12507660</v>
      </c>
      <c r="J35" s="7">
        <v>11256894</v>
      </c>
      <c r="K35" s="7">
        <v>67600</v>
      </c>
      <c r="L35" s="7">
        <v>1177194</v>
      </c>
      <c r="M35" s="7">
        <v>5972</v>
      </c>
      <c r="N35" s="7">
        <f t="shared" si="0"/>
        <v>950</v>
      </c>
      <c r="O35" s="7">
        <f t="shared" si="1"/>
        <v>64800700</v>
      </c>
      <c r="P35" s="7">
        <f t="shared" si="2"/>
        <v>58320616</v>
      </c>
      <c r="Q35" s="7">
        <f t="shared" si="3"/>
        <v>3561096</v>
      </c>
      <c r="R35" s="7">
        <f t="shared" si="4"/>
        <v>2860416</v>
      </c>
      <c r="S35" s="7">
        <f t="shared" si="5"/>
        <v>58572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48</v>
      </c>
      <c r="AA35" s="7">
        <v>733910</v>
      </c>
      <c r="AB35" s="7">
        <v>660519</v>
      </c>
      <c r="AC35" s="7">
        <v>0</v>
      </c>
      <c r="AD35" s="7">
        <v>73391</v>
      </c>
      <c r="AE35" s="7">
        <v>0</v>
      </c>
      <c r="AF35" s="7">
        <f t="shared" si="6"/>
        <v>48</v>
      </c>
      <c r="AG35" s="7">
        <f t="shared" si="7"/>
        <v>733910</v>
      </c>
      <c r="AH35" s="7">
        <f t="shared" si="8"/>
        <v>660519</v>
      </c>
      <c r="AI35" s="7">
        <f t="shared" si="9"/>
        <v>0</v>
      </c>
      <c r="AJ35" s="7">
        <f t="shared" si="10"/>
        <v>73391</v>
      </c>
      <c r="AK35" s="7">
        <f t="shared" si="11"/>
        <v>0</v>
      </c>
      <c r="AL35" s="6">
        <f t="shared" si="12"/>
        <v>998</v>
      </c>
      <c r="AM35" s="7">
        <f t="shared" si="13"/>
        <v>65534610</v>
      </c>
      <c r="AN35" s="7">
        <f t="shared" si="14"/>
        <v>58981135</v>
      </c>
      <c r="AO35" s="7">
        <f t="shared" si="15"/>
        <v>3561096</v>
      </c>
      <c r="AP35" s="7">
        <f t="shared" si="16"/>
        <v>2933807</v>
      </c>
      <c r="AQ35" s="7">
        <f t="shared" si="17"/>
        <v>58572</v>
      </c>
      <c r="AR35" s="7">
        <v>345</v>
      </c>
      <c r="AS35" s="7">
        <v>4166900</v>
      </c>
      <c r="AT35" s="7">
        <v>3750206</v>
      </c>
      <c r="AU35" s="7">
        <v>3458</v>
      </c>
      <c r="AV35" s="7">
        <v>393149</v>
      </c>
      <c r="AW35" s="7">
        <v>20087</v>
      </c>
      <c r="AX35" s="7">
        <f t="shared" si="18"/>
        <v>1343</v>
      </c>
      <c r="AY35" s="7">
        <f t="shared" si="19"/>
        <v>69701510</v>
      </c>
      <c r="AZ35" s="7">
        <f t="shared" si="20"/>
        <v>62731341</v>
      </c>
      <c r="BA35" s="7">
        <f t="shared" si="21"/>
        <v>3564554</v>
      </c>
      <c r="BB35" s="7">
        <f t="shared" si="22"/>
        <v>3326956</v>
      </c>
      <c r="BC35" s="7">
        <f t="shared" si="23"/>
        <v>78659</v>
      </c>
      <c r="BD35" s="6">
        <v>78</v>
      </c>
      <c r="BE35" s="7">
        <v>3115867</v>
      </c>
      <c r="BF35" s="7">
        <v>2251107</v>
      </c>
      <c r="BG35" s="7">
        <v>0</v>
      </c>
      <c r="BH35" s="7">
        <v>864760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24"/>
        <v>78</v>
      </c>
      <c r="BQ35" s="7">
        <f t="shared" si="25"/>
        <v>3115867</v>
      </c>
      <c r="BR35" s="7">
        <f t="shared" si="26"/>
        <v>2251107</v>
      </c>
      <c r="BS35" s="7">
        <f t="shared" si="27"/>
        <v>0</v>
      </c>
      <c r="BT35" s="7">
        <f t="shared" si="28"/>
        <v>864760</v>
      </c>
      <c r="BU35" s="7">
        <f t="shared" si="29"/>
        <v>0</v>
      </c>
      <c r="BV35" s="6">
        <v>30</v>
      </c>
      <c r="BW35" s="7">
        <v>6149640</v>
      </c>
      <c r="BX35" s="7">
        <v>5534676</v>
      </c>
      <c r="BY35" s="7">
        <v>354987</v>
      </c>
      <c r="BZ35" s="7">
        <v>171409</v>
      </c>
      <c r="CA35" s="7">
        <v>88568</v>
      </c>
      <c r="CB35" s="7">
        <f t="shared" si="30"/>
        <v>1373</v>
      </c>
      <c r="CC35" s="7">
        <f t="shared" si="31"/>
        <v>78967017</v>
      </c>
      <c r="CD35" s="7">
        <f t="shared" si="32"/>
        <v>70517124</v>
      </c>
      <c r="CE35" s="7">
        <f t="shared" si="33"/>
        <v>3919541</v>
      </c>
      <c r="CF35" s="7">
        <f t="shared" si="34"/>
        <v>4363125</v>
      </c>
      <c r="CG35" s="7">
        <f t="shared" si="35"/>
        <v>167227</v>
      </c>
      <c r="CH35" s="100">
        <v>1</v>
      </c>
      <c r="CI35" s="101">
        <v>3140</v>
      </c>
      <c r="CJ35" s="101">
        <v>2826</v>
      </c>
      <c r="CK35" s="101">
        <v>0</v>
      </c>
      <c r="CL35" s="101">
        <v>314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52"/>
        <v>1</v>
      </c>
      <c r="DA35" s="101">
        <f t="shared" si="36"/>
        <v>3140</v>
      </c>
      <c r="DB35" s="101">
        <f t="shared" si="37"/>
        <v>2826</v>
      </c>
      <c r="DC35" s="101">
        <f t="shared" si="38"/>
        <v>0</v>
      </c>
      <c r="DD35" s="101">
        <f t="shared" si="39"/>
        <v>314</v>
      </c>
      <c r="DE35" s="101">
        <f t="shared" si="40"/>
        <v>0</v>
      </c>
      <c r="DF35" s="101">
        <f t="shared" si="41"/>
        <v>1374</v>
      </c>
      <c r="DG35" s="101">
        <f t="shared" si="42"/>
        <v>78970157</v>
      </c>
      <c r="DH35" s="101">
        <f t="shared" si="43"/>
        <v>70519950</v>
      </c>
      <c r="DI35" s="101">
        <f t="shared" si="44"/>
        <v>3919541</v>
      </c>
      <c r="DJ35" s="101">
        <f t="shared" si="45"/>
        <v>4363439</v>
      </c>
      <c r="DK35" s="101">
        <f t="shared" si="46"/>
        <v>167227</v>
      </c>
      <c r="DL35" s="101">
        <v>69</v>
      </c>
      <c r="DM35" s="101">
        <v>30</v>
      </c>
      <c r="DN35" s="101">
        <v>99</v>
      </c>
      <c r="DO35" s="101">
        <v>0</v>
      </c>
      <c r="DP35" s="101">
        <v>2</v>
      </c>
      <c r="DR35" s="16">
        <f>INDEX(現金給付!F:F,MATCH($A35,現金給付!$C:$C,0),1)</f>
        <v>1</v>
      </c>
      <c r="DS35" s="16">
        <f>INDEX(現金給付!G:G,MATCH($A35,現金給付!$C:$C,0),1)</f>
        <v>2826</v>
      </c>
      <c r="DT35" s="16">
        <f>INDEX(現金給付!N:N,MATCH($A35,現金給付!$C:$C,0),1)</f>
        <v>0</v>
      </c>
      <c r="DU35" s="16">
        <f>INDEX(現金給付!O:O,MATCH($A35,現金給付!$C:$C,0),1)</f>
        <v>0</v>
      </c>
      <c r="DV35" s="16">
        <f>INDEX(現金給付!V:V,MATCH($A35,現金給付!$C:$C,0),1)</f>
        <v>0</v>
      </c>
      <c r="DW35" s="16">
        <f>INDEX(現金給付!W:W,MATCH($A35,現金給付!$C:$C,0),1)</f>
        <v>0</v>
      </c>
      <c r="DX35" s="16">
        <f>INDEX(現金給付!AL:AL,MATCH($A35,現金給付!$C:$C,0),1)</f>
        <v>2</v>
      </c>
      <c r="DY35" s="16">
        <f>INDEX(現金給付!AM:AM,MATCH($A35,現金給付!$C:$C,0),1)</f>
        <v>64251</v>
      </c>
      <c r="DZ35" s="16">
        <f>INDEX(現金給付!AT:AT,MATCH($A35,現金給付!$C:$C,0),1)</f>
        <v>0</v>
      </c>
      <c r="EA35" s="16">
        <f>INDEX(現金給付!AU:AU,MATCH($A35,現金給付!$C:$C,0),1)</f>
        <v>0</v>
      </c>
      <c r="EB35" s="16">
        <f>INDEX(現金給付!BB:BB,MATCH($A35,現金給付!$C:$C,0),1)</f>
        <v>0</v>
      </c>
      <c r="EC35" s="16">
        <f>INDEX(現金給付!BC:BC,MATCH($A35,現金給付!$C:$C,0),1)</f>
        <v>0</v>
      </c>
      <c r="ED35" s="16">
        <f>INDEX(現金給付!BR:BR,MATCH($A35,現金給付!$C:$C,0),1)</f>
        <v>0</v>
      </c>
      <c r="EE35" s="16">
        <f>INDEX(現金給付!BS:BS,MATCH($A35,現金給付!$C:$C,0),1)</f>
        <v>0</v>
      </c>
      <c r="EF35" s="16">
        <f>INDEX(現金給付!BX:BX,MATCH($A35,現金給付!$C:$C,0),1)</f>
        <v>0</v>
      </c>
      <c r="EG35" s="16">
        <f>INDEX(現金給付!BY:BY,MATCH($A35,現金給付!$C:$C,0),1)</f>
        <v>0</v>
      </c>
      <c r="EH35" s="16">
        <f t="shared" si="47"/>
        <v>3</v>
      </c>
      <c r="EI35" s="16">
        <f t="shared" si="48"/>
        <v>67077</v>
      </c>
      <c r="EK35" s="7">
        <f t="shared" si="53"/>
        <v>1376</v>
      </c>
      <c r="EL35" s="7">
        <f t="shared" si="54"/>
        <v>79034094</v>
      </c>
      <c r="EN35" s="69">
        <f>ROUND(EL35/INDEX(被保険者数!O:O,MATCH(A35,被保険者数!A:A,0),1),0)</f>
        <v>1179613</v>
      </c>
      <c r="EO35" s="1">
        <f t="shared" si="55"/>
        <v>1</v>
      </c>
      <c r="EP35" s="69">
        <f t="shared" si="49"/>
        <v>52293040</v>
      </c>
      <c r="EQ35" s="69">
        <f t="shared" si="50"/>
        <v>13241570</v>
      </c>
      <c r="ER35" s="69">
        <f t="shared" si="51"/>
        <v>13499484</v>
      </c>
      <c r="ES35" s="69">
        <f>ROUND(EP35/INDEX(被保険者数!O:O,MATCH(A35,被保険者数!A:A,0),1),0)</f>
        <v>780493</v>
      </c>
      <c r="ET35" s="69">
        <f t="shared" si="56"/>
        <v>2</v>
      </c>
      <c r="EU35" s="69">
        <f>ROUND(EQ35/INDEX(被保険者数!O:O,MATCH(A35,被保険者数!A:A,0),1),0)</f>
        <v>197635</v>
      </c>
      <c r="EV35" s="1">
        <f t="shared" si="57"/>
        <v>25</v>
      </c>
    </row>
    <row r="36" spans="1:152" s="1" customFormat="1" ht="15.95" customHeight="1" x14ac:dyDescent="0.15">
      <c r="A36" s="2" t="s">
        <v>55</v>
      </c>
      <c r="B36" s="6">
        <v>81</v>
      </c>
      <c r="C36" s="7">
        <v>55598810</v>
      </c>
      <c r="D36" s="7">
        <v>50038913</v>
      </c>
      <c r="E36" s="7">
        <v>3331055</v>
      </c>
      <c r="F36" s="7">
        <v>1912522</v>
      </c>
      <c r="G36" s="7">
        <v>316320</v>
      </c>
      <c r="H36" s="7">
        <v>1167</v>
      </c>
      <c r="I36" s="7">
        <v>17305030</v>
      </c>
      <c r="J36" s="7">
        <v>15574527</v>
      </c>
      <c r="K36" s="7">
        <v>203382</v>
      </c>
      <c r="L36" s="7">
        <v>1505032</v>
      </c>
      <c r="M36" s="7">
        <v>22089</v>
      </c>
      <c r="N36" s="7">
        <f t="shared" si="0"/>
        <v>1248</v>
      </c>
      <c r="O36" s="7">
        <f t="shared" si="1"/>
        <v>72903840</v>
      </c>
      <c r="P36" s="7">
        <f t="shared" si="2"/>
        <v>65613440</v>
      </c>
      <c r="Q36" s="7">
        <f t="shared" si="3"/>
        <v>3534437</v>
      </c>
      <c r="R36" s="7">
        <f t="shared" si="4"/>
        <v>3417554</v>
      </c>
      <c r="S36" s="7">
        <f t="shared" si="5"/>
        <v>338409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88</v>
      </c>
      <c r="AA36" s="7">
        <v>1593070</v>
      </c>
      <c r="AB36" s="7">
        <v>1433763</v>
      </c>
      <c r="AC36" s="7">
        <v>1031</v>
      </c>
      <c r="AD36" s="7">
        <v>158276</v>
      </c>
      <c r="AE36" s="7">
        <v>0</v>
      </c>
      <c r="AF36" s="7">
        <f t="shared" si="6"/>
        <v>88</v>
      </c>
      <c r="AG36" s="7">
        <f t="shared" si="7"/>
        <v>1593070</v>
      </c>
      <c r="AH36" s="7">
        <f t="shared" si="8"/>
        <v>1433763</v>
      </c>
      <c r="AI36" s="7">
        <f t="shared" si="9"/>
        <v>1031</v>
      </c>
      <c r="AJ36" s="7">
        <f t="shared" si="10"/>
        <v>158276</v>
      </c>
      <c r="AK36" s="7">
        <f t="shared" si="11"/>
        <v>0</v>
      </c>
      <c r="AL36" s="6">
        <f t="shared" si="12"/>
        <v>1336</v>
      </c>
      <c r="AM36" s="7">
        <f t="shared" si="13"/>
        <v>74496910</v>
      </c>
      <c r="AN36" s="7">
        <f t="shared" si="14"/>
        <v>67047203</v>
      </c>
      <c r="AO36" s="7">
        <f t="shared" si="15"/>
        <v>3535468</v>
      </c>
      <c r="AP36" s="7">
        <f t="shared" si="16"/>
        <v>3575830</v>
      </c>
      <c r="AQ36" s="7">
        <f t="shared" si="17"/>
        <v>338409</v>
      </c>
      <c r="AR36" s="7">
        <v>989</v>
      </c>
      <c r="AS36" s="7">
        <v>16903190</v>
      </c>
      <c r="AT36" s="7">
        <v>15212871</v>
      </c>
      <c r="AU36" s="7">
        <v>302773</v>
      </c>
      <c r="AV36" s="7">
        <v>1368268</v>
      </c>
      <c r="AW36" s="7">
        <v>19278</v>
      </c>
      <c r="AX36" s="7">
        <f t="shared" si="18"/>
        <v>2325</v>
      </c>
      <c r="AY36" s="7">
        <f t="shared" si="19"/>
        <v>91400100</v>
      </c>
      <c r="AZ36" s="7">
        <f t="shared" si="20"/>
        <v>82260074</v>
      </c>
      <c r="BA36" s="7">
        <f t="shared" si="21"/>
        <v>3838241</v>
      </c>
      <c r="BB36" s="7">
        <f t="shared" si="22"/>
        <v>4944098</v>
      </c>
      <c r="BC36" s="7">
        <f t="shared" si="23"/>
        <v>357687</v>
      </c>
      <c r="BD36" s="6">
        <v>81</v>
      </c>
      <c r="BE36" s="7">
        <v>2596862</v>
      </c>
      <c r="BF36" s="7">
        <v>1721982</v>
      </c>
      <c r="BG36" s="7">
        <v>0</v>
      </c>
      <c r="BH36" s="7">
        <v>874880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24"/>
        <v>81</v>
      </c>
      <c r="BQ36" s="7">
        <f t="shared" si="25"/>
        <v>2596862</v>
      </c>
      <c r="BR36" s="7">
        <f t="shared" si="26"/>
        <v>1721982</v>
      </c>
      <c r="BS36" s="7">
        <f t="shared" si="27"/>
        <v>0</v>
      </c>
      <c r="BT36" s="7">
        <f t="shared" si="28"/>
        <v>874880</v>
      </c>
      <c r="BU36" s="7">
        <f t="shared" si="29"/>
        <v>0</v>
      </c>
      <c r="BV36" s="6">
        <v>4</v>
      </c>
      <c r="BW36" s="7">
        <v>302800</v>
      </c>
      <c r="BX36" s="7">
        <v>272520</v>
      </c>
      <c r="BY36" s="7">
        <v>0</v>
      </c>
      <c r="BZ36" s="7">
        <v>30280</v>
      </c>
      <c r="CA36" s="7">
        <v>0</v>
      </c>
      <c r="CB36" s="7">
        <f t="shared" si="30"/>
        <v>2329</v>
      </c>
      <c r="CC36" s="7">
        <f t="shared" si="31"/>
        <v>94299762</v>
      </c>
      <c r="CD36" s="7">
        <f t="shared" si="32"/>
        <v>84254576</v>
      </c>
      <c r="CE36" s="7">
        <f t="shared" si="33"/>
        <v>3838241</v>
      </c>
      <c r="CF36" s="7">
        <f t="shared" si="34"/>
        <v>5849258</v>
      </c>
      <c r="CG36" s="7">
        <f t="shared" si="35"/>
        <v>357687</v>
      </c>
      <c r="CH36" s="100">
        <v>27</v>
      </c>
      <c r="CI36" s="101">
        <v>167125</v>
      </c>
      <c r="CJ36" s="101">
        <v>150407</v>
      </c>
      <c r="CK36" s="101">
        <v>0</v>
      </c>
      <c r="CL36" s="101">
        <v>16718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52"/>
        <v>27</v>
      </c>
      <c r="DA36" s="101">
        <f t="shared" si="36"/>
        <v>167125</v>
      </c>
      <c r="DB36" s="101">
        <f t="shared" si="37"/>
        <v>150407</v>
      </c>
      <c r="DC36" s="101">
        <f t="shared" si="38"/>
        <v>0</v>
      </c>
      <c r="DD36" s="101">
        <f t="shared" si="39"/>
        <v>16718</v>
      </c>
      <c r="DE36" s="101">
        <f t="shared" si="40"/>
        <v>0</v>
      </c>
      <c r="DF36" s="101">
        <f t="shared" si="41"/>
        <v>2356</v>
      </c>
      <c r="DG36" s="101">
        <f t="shared" si="42"/>
        <v>94466887</v>
      </c>
      <c r="DH36" s="101">
        <f t="shared" si="43"/>
        <v>84404983</v>
      </c>
      <c r="DI36" s="101">
        <f t="shared" si="44"/>
        <v>3838241</v>
      </c>
      <c r="DJ36" s="101">
        <f t="shared" si="45"/>
        <v>5865976</v>
      </c>
      <c r="DK36" s="101">
        <f t="shared" si="46"/>
        <v>357687</v>
      </c>
      <c r="DL36" s="101">
        <v>58</v>
      </c>
      <c r="DM36" s="101">
        <v>18</v>
      </c>
      <c r="DN36" s="101">
        <v>76</v>
      </c>
      <c r="DO36" s="101">
        <v>0</v>
      </c>
      <c r="DP36" s="101">
        <v>1</v>
      </c>
      <c r="DR36" s="16">
        <f>INDEX(現金給付!F:F,MATCH($A36,現金給付!$C:$C,0),1)</f>
        <v>27</v>
      </c>
      <c r="DS36" s="16">
        <f>INDEX(現金給付!G:G,MATCH($A36,現金給付!$C:$C,0),1)</f>
        <v>150407</v>
      </c>
      <c r="DT36" s="16">
        <f>INDEX(現金給付!N:N,MATCH($A36,現金給付!$C:$C,0),1)</f>
        <v>0</v>
      </c>
      <c r="DU36" s="16">
        <f>INDEX(現金給付!O:O,MATCH($A36,現金給付!$C:$C,0),1)</f>
        <v>0</v>
      </c>
      <c r="DV36" s="16">
        <f>INDEX(現金給付!V:V,MATCH($A36,現金給付!$C:$C,0),1)</f>
        <v>0</v>
      </c>
      <c r="DW36" s="16">
        <f>INDEX(現金給付!W:W,MATCH($A36,現金給付!$C:$C,0),1)</f>
        <v>0</v>
      </c>
      <c r="DX36" s="16">
        <f>INDEX(現金給付!AL:AL,MATCH($A36,現金給付!$C:$C,0),1)</f>
        <v>3</v>
      </c>
      <c r="DY36" s="16">
        <f>INDEX(現金給付!AM:AM,MATCH($A36,現金給付!$C:$C,0),1)</f>
        <v>88721</v>
      </c>
      <c r="DZ36" s="16">
        <f>INDEX(現金給付!AT:AT,MATCH($A36,現金給付!$C:$C,0),1)</f>
        <v>0</v>
      </c>
      <c r="EA36" s="16">
        <f>INDEX(現金給付!AU:AU,MATCH($A36,現金給付!$C:$C,0),1)</f>
        <v>0</v>
      </c>
      <c r="EB36" s="16">
        <f>INDEX(現金給付!BB:BB,MATCH($A36,現金給付!$C:$C,0),1)</f>
        <v>0</v>
      </c>
      <c r="EC36" s="16">
        <f>INDEX(現金給付!BC:BC,MATCH($A36,現金給付!$C:$C,0),1)</f>
        <v>0</v>
      </c>
      <c r="ED36" s="16">
        <f>INDEX(現金給付!BR:BR,MATCH($A36,現金給付!$C:$C,0),1)</f>
        <v>0</v>
      </c>
      <c r="EE36" s="16">
        <f>INDEX(現金給付!BS:BS,MATCH($A36,現金給付!$C:$C,0),1)</f>
        <v>0</v>
      </c>
      <c r="EF36" s="16">
        <f>INDEX(現金給付!BX:BX,MATCH($A36,現金給付!$C:$C,0),1)</f>
        <v>0</v>
      </c>
      <c r="EG36" s="16">
        <f>INDEX(現金給付!BY:BY,MATCH($A36,現金給付!$C:$C,0),1)</f>
        <v>0</v>
      </c>
      <c r="EH36" s="16">
        <f t="shared" si="47"/>
        <v>30</v>
      </c>
      <c r="EI36" s="16">
        <f t="shared" si="48"/>
        <v>239128</v>
      </c>
      <c r="EK36" s="7">
        <f t="shared" si="53"/>
        <v>2359</v>
      </c>
      <c r="EL36" s="7">
        <f t="shared" si="54"/>
        <v>94538890</v>
      </c>
      <c r="EN36" s="69">
        <f>ROUND(EL36/INDEX(被保険者数!O:O,MATCH(A36,被保険者数!A:A,0),1),0)</f>
        <v>690065</v>
      </c>
      <c r="EO36" s="1">
        <f t="shared" si="55"/>
        <v>37</v>
      </c>
      <c r="EP36" s="69">
        <f t="shared" si="49"/>
        <v>55598810</v>
      </c>
      <c r="EQ36" s="69">
        <f t="shared" si="50"/>
        <v>18898100</v>
      </c>
      <c r="ER36" s="69">
        <f t="shared" si="51"/>
        <v>20041980</v>
      </c>
      <c r="ES36" s="69">
        <f>ROUND(EP36/INDEX(被保険者数!O:O,MATCH(A36,被保険者数!A:A,0),1),0)</f>
        <v>405831</v>
      </c>
      <c r="ET36" s="69">
        <f t="shared" si="56"/>
        <v>35</v>
      </c>
      <c r="EU36" s="69">
        <f>ROUND(EQ36/INDEX(被保険者数!O:O,MATCH(A36,被保険者数!A:A,0),1),0)</f>
        <v>137942</v>
      </c>
      <c r="EV36" s="1">
        <f t="shared" si="57"/>
        <v>41</v>
      </c>
    </row>
    <row r="37" spans="1:152" s="1" customFormat="1" ht="15.95" customHeight="1" x14ac:dyDescent="0.15">
      <c r="A37" s="2" t="s">
        <v>56</v>
      </c>
      <c r="B37" s="6">
        <v>17</v>
      </c>
      <c r="C37" s="7">
        <v>12379100</v>
      </c>
      <c r="D37" s="7">
        <v>11141171</v>
      </c>
      <c r="E37" s="7">
        <v>606729</v>
      </c>
      <c r="F37" s="7">
        <v>631200</v>
      </c>
      <c r="G37" s="7">
        <v>0</v>
      </c>
      <c r="H37" s="7">
        <v>475</v>
      </c>
      <c r="I37" s="7">
        <v>7743980</v>
      </c>
      <c r="J37" s="7">
        <v>6969582</v>
      </c>
      <c r="K37" s="7">
        <v>19471</v>
      </c>
      <c r="L37" s="7">
        <v>737675</v>
      </c>
      <c r="M37" s="7">
        <v>17252</v>
      </c>
      <c r="N37" s="7">
        <f t="shared" si="0"/>
        <v>492</v>
      </c>
      <c r="O37" s="7">
        <f t="shared" si="1"/>
        <v>20123080</v>
      </c>
      <c r="P37" s="7">
        <f t="shared" si="2"/>
        <v>18110753</v>
      </c>
      <c r="Q37" s="7">
        <f t="shared" si="3"/>
        <v>626200</v>
      </c>
      <c r="R37" s="7">
        <f t="shared" si="4"/>
        <v>1368875</v>
      </c>
      <c r="S37" s="7">
        <f t="shared" si="5"/>
        <v>17252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47</v>
      </c>
      <c r="AA37" s="7">
        <v>394130</v>
      </c>
      <c r="AB37" s="7">
        <v>354717</v>
      </c>
      <c r="AC37" s="7">
        <v>0</v>
      </c>
      <c r="AD37" s="7">
        <v>39413</v>
      </c>
      <c r="AE37" s="7">
        <v>0</v>
      </c>
      <c r="AF37" s="7">
        <f t="shared" si="6"/>
        <v>47</v>
      </c>
      <c r="AG37" s="7">
        <f t="shared" si="7"/>
        <v>394130</v>
      </c>
      <c r="AH37" s="7">
        <f t="shared" si="8"/>
        <v>354717</v>
      </c>
      <c r="AI37" s="7">
        <f t="shared" si="9"/>
        <v>0</v>
      </c>
      <c r="AJ37" s="7">
        <f t="shared" si="10"/>
        <v>39413</v>
      </c>
      <c r="AK37" s="7">
        <f t="shared" si="11"/>
        <v>0</v>
      </c>
      <c r="AL37" s="6">
        <f t="shared" si="12"/>
        <v>539</v>
      </c>
      <c r="AM37" s="7">
        <f t="shared" si="13"/>
        <v>20517210</v>
      </c>
      <c r="AN37" s="7">
        <f t="shared" si="14"/>
        <v>18465470</v>
      </c>
      <c r="AO37" s="7">
        <f t="shared" si="15"/>
        <v>626200</v>
      </c>
      <c r="AP37" s="7">
        <f t="shared" si="16"/>
        <v>1408288</v>
      </c>
      <c r="AQ37" s="7">
        <f t="shared" si="17"/>
        <v>17252</v>
      </c>
      <c r="AR37" s="7">
        <v>94</v>
      </c>
      <c r="AS37" s="7">
        <v>1360570</v>
      </c>
      <c r="AT37" s="7">
        <v>1224513</v>
      </c>
      <c r="AU37" s="7">
        <v>759</v>
      </c>
      <c r="AV37" s="7">
        <v>135298</v>
      </c>
      <c r="AW37" s="7">
        <v>0</v>
      </c>
      <c r="AX37" s="7">
        <f t="shared" si="18"/>
        <v>633</v>
      </c>
      <c r="AY37" s="7">
        <f t="shared" si="19"/>
        <v>21877780</v>
      </c>
      <c r="AZ37" s="7">
        <f t="shared" si="20"/>
        <v>19689983</v>
      </c>
      <c r="BA37" s="7">
        <f t="shared" si="21"/>
        <v>626959</v>
      </c>
      <c r="BB37" s="7">
        <f t="shared" si="22"/>
        <v>1543586</v>
      </c>
      <c r="BC37" s="7">
        <f t="shared" si="23"/>
        <v>17252</v>
      </c>
      <c r="BD37" s="6">
        <v>17</v>
      </c>
      <c r="BE37" s="7">
        <v>475028</v>
      </c>
      <c r="BF37" s="7">
        <v>190728</v>
      </c>
      <c r="BG37" s="7">
        <v>0</v>
      </c>
      <c r="BH37" s="7">
        <v>284300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24"/>
        <v>17</v>
      </c>
      <c r="BQ37" s="7">
        <f t="shared" si="25"/>
        <v>475028</v>
      </c>
      <c r="BR37" s="7">
        <f t="shared" si="26"/>
        <v>190728</v>
      </c>
      <c r="BS37" s="7">
        <f t="shared" si="27"/>
        <v>0</v>
      </c>
      <c r="BT37" s="7">
        <f t="shared" si="28"/>
        <v>284300</v>
      </c>
      <c r="BU37" s="7">
        <f t="shared" si="29"/>
        <v>0</v>
      </c>
      <c r="BV37" s="6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f t="shared" si="30"/>
        <v>633</v>
      </c>
      <c r="CC37" s="7">
        <f t="shared" si="31"/>
        <v>22352808</v>
      </c>
      <c r="CD37" s="7">
        <f t="shared" si="32"/>
        <v>19880711</v>
      </c>
      <c r="CE37" s="7">
        <f t="shared" si="33"/>
        <v>626959</v>
      </c>
      <c r="CF37" s="7">
        <f t="shared" si="34"/>
        <v>1827886</v>
      </c>
      <c r="CG37" s="7">
        <f t="shared" si="35"/>
        <v>17252</v>
      </c>
      <c r="CH37" s="100">
        <v>1</v>
      </c>
      <c r="CI37" s="101">
        <v>7000</v>
      </c>
      <c r="CJ37" s="101">
        <v>6300</v>
      </c>
      <c r="CK37" s="101">
        <v>0</v>
      </c>
      <c r="CL37" s="101">
        <v>700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52"/>
        <v>1</v>
      </c>
      <c r="DA37" s="101">
        <f t="shared" si="36"/>
        <v>7000</v>
      </c>
      <c r="DB37" s="101">
        <f t="shared" si="37"/>
        <v>6300</v>
      </c>
      <c r="DC37" s="101">
        <f t="shared" si="38"/>
        <v>0</v>
      </c>
      <c r="DD37" s="101">
        <f t="shared" si="39"/>
        <v>700</v>
      </c>
      <c r="DE37" s="101">
        <f t="shared" si="40"/>
        <v>0</v>
      </c>
      <c r="DF37" s="101">
        <f t="shared" si="41"/>
        <v>634</v>
      </c>
      <c r="DG37" s="101">
        <f t="shared" si="42"/>
        <v>22359808</v>
      </c>
      <c r="DH37" s="101">
        <f t="shared" si="43"/>
        <v>19887011</v>
      </c>
      <c r="DI37" s="101">
        <f t="shared" si="44"/>
        <v>626959</v>
      </c>
      <c r="DJ37" s="101">
        <f t="shared" si="45"/>
        <v>1828586</v>
      </c>
      <c r="DK37" s="101">
        <f t="shared" si="46"/>
        <v>17252</v>
      </c>
      <c r="DL37" s="101">
        <v>9</v>
      </c>
      <c r="DM37" s="101">
        <v>5</v>
      </c>
      <c r="DN37" s="101">
        <v>14</v>
      </c>
      <c r="DO37" s="101">
        <v>0</v>
      </c>
      <c r="DP37" s="101">
        <v>0</v>
      </c>
      <c r="DR37" s="16">
        <f>INDEX(現金給付!F:F,MATCH($A37,現金給付!$C:$C,0),1)</f>
        <v>1</v>
      </c>
      <c r="DS37" s="16">
        <f>INDEX(現金給付!G:G,MATCH($A37,現金給付!$C:$C,0),1)</f>
        <v>6300</v>
      </c>
      <c r="DT37" s="16">
        <f>INDEX(現金給付!N:N,MATCH($A37,現金給付!$C:$C,0),1)</f>
        <v>0</v>
      </c>
      <c r="DU37" s="16">
        <f>INDEX(現金給付!O:O,MATCH($A37,現金給付!$C:$C,0),1)</f>
        <v>0</v>
      </c>
      <c r="DV37" s="16">
        <f>INDEX(現金給付!V:V,MATCH($A37,現金給付!$C:$C,0),1)</f>
        <v>0</v>
      </c>
      <c r="DW37" s="16">
        <f>INDEX(現金給付!W:W,MATCH($A37,現金給付!$C:$C,0),1)</f>
        <v>0</v>
      </c>
      <c r="DX37" s="16">
        <f>INDEX(現金給付!AL:AL,MATCH($A37,現金給付!$C:$C,0),1)</f>
        <v>0</v>
      </c>
      <c r="DY37" s="16">
        <f>INDEX(現金給付!AM:AM,MATCH($A37,現金給付!$C:$C,0),1)</f>
        <v>0</v>
      </c>
      <c r="DZ37" s="16">
        <f>INDEX(現金給付!AT:AT,MATCH($A37,現金給付!$C:$C,0),1)</f>
        <v>0</v>
      </c>
      <c r="EA37" s="16">
        <f>INDEX(現金給付!AU:AU,MATCH($A37,現金給付!$C:$C,0),1)</f>
        <v>0</v>
      </c>
      <c r="EB37" s="16">
        <f>INDEX(現金給付!BB:BB,MATCH($A37,現金給付!$C:$C,0),1)</f>
        <v>0</v>
      </c>
      <c r="EC37" s="16">
        <f>INDEX(現金給付!BC:BC,MATCH($A37,現金給付!$C:$C,0),1)</f>
        <v>0</v>
      </c>
      <c r="ED37" s="16">
        <f>INDEX(現金給付!BR:BR,MATCH($A37,現金給付!$C:$C,0),1)</f>
        <v>0</v>
      </c>
      <c r="EE37" s="16">
        <f>INDEX(現金給付!BS:BS,MATCH($A37,現金給付!$C:$C,0),1)</f>
        <v>0</v>
      </c>
      <c r="EF37" s="16">
        <f>INDEX(現金給付!BX:BX,MATCH($A37,現金給付!$C:$C,0),1)</f>
        <v>0</v>
      </c>
      <c r="EG37" s="16">
        <f>INDEX(現金給付!BY:BY,MATCH($A37,現金給付!$C:$C,0),1)</f>
        <v>0</v>
      </c>
      <c r="EH37" s="16">
        <f t="shared" si="47"/>
        <v>1</v>
      </c>
      <c r="EI37" s="16">
        <f t="shared" si="48"/>
        <v>6300</v>
      </c>
      <c r="EK37" s="7">
        <f t="shared" si="53"/>
        <v>634</v>
      </c>
      <c r="EL37" s="7">
        <f t="shared" si="54"/>
        <v>22359108</v>
      </c>
      <c r="EN37" s="69">
        <f>ROUND(EL37/INDEX(被保険者数!O:O,MATCH(A37,被保険者数!A:A,0),1),0)</f>
        <v>399270</v>
      </c>
      <c r="EO37" s="1">
        <f t="shared" si="55"/>
        <v>42</v>
      </c>
      <c r="EP37" s="69">
        <f t="shared" si="49"/>
        <v>12379100</v>
      </c>
      <c r="EQ37" s="69">
        <f t="shared" si="50"/>
        <v>8138110</v>
      </c>
      <c r="ER37" s="69">
        <f t="shared" si="51"/>
        <v>1841898</v>
      </c>
      <c r="ES37" s="69">
        <f>ROUND(EP37/INDEX(被保険者数!O:O,MATCH(A37,被保険者数!A:A,0),1),0)</f>
        <v>221055</v>
      </c>
      <c r="ET37" s="69">
        <f t="shared" si="56"/>
        <v>42</v>
      </c>
      <c r="EU37" s="69">
        <f>ROUND(EQ37/INDEX(被保険者数!O:O,MATCH(A37,被保険者数!A:A,0),1),0)</f>
        <v>145323</v>
      </c>
      <c r="EV37" s="1">
        <f t="shared" si="57"/>
        <v>40</v>
      </c>
    </row>
    <row r="38" spans="1:152" s="1" customFormat="1" ht="15.95" customHeight="1" x14ac:dyDescent="0.15">
      <c r="A38" s="2" t="s">
        <v>63</v>
      </c>
      <c r="B38" s="6">
        <v>144</v>
      </c>
      <c r="C38" s="7">
        <v>101412840</v>
      </c>
      <c r="D38" s="7">
        <v>91271550</v>
      </c>
      <c r="E38" s="7">
        <v>6166903</v>
      </c>
      <c r="F38" s="7">
        <v>3798857</v>
      </c>
      <c r="G38" s="7">
        <v>175530</v>
      </c>
      <c r="H38" s="7">
        <v>1505</v>
      </c>
      <c r="I38" s="7">
        <v>26448040</v>
      </c>
      <c r="J38" s="7">
        <v>23803236</v>
      </c>
      <c r="K38" s="7">
        <v>25034</v>
      </c>
      <c r="L38" s="7">
        <v>2580917</v>
      </c>
      <c r="M38" s="7">
        <v>38853</v>
      </c>
      <c r="N38" s="7">
        <f t="shared" si="0"/>
        <v>1649</v>
      </c>
      <c r="O38" s="7">
        <f t="shared" si="1"/>
        <v>127860880</v>
      </c>
      <c r="P38" s="7">
        <f t="shared" si="2"/>
        <v>115074786</v>
      </c>
      <c r="Q38" s="7">
        <f t="shared" si="3"/>
        <v>6191937</v>
      </c>
      <c r="R38" s="7">
        <f t="shared" si="4"/>
        <v>6379774</v>
      </c>
      <c r="S38" s="7">
        <f t="shared" si="5"/>
        <v>214383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132</v>
      </c>
      <c r="AA38" s="7">
        <v>1602010</v>
      </c>
      <c r="AB38" s="7">
        <v>1441809</v>
      </c>
      <c r="AC38" s="7">
        <v>0</v>
      </c>
      <c r="AD38" s="7">
        <v>160201</v>
      </c>
      <c r="AE38" s="7">
        <v>0</v>
      </c>
      <c r="AF38" s="7">
        <f t="shared" si="6"/>
        <v>132</v>
      </c>
      <c r="AG38" s="7">
        <f t="shared" si="7"/>
        <v>1602010</v>
      </c>
      <c r="AH38" s="7">
        <f t="shared" si="8"/>
        <v>1441809</v>
      </c>
      <c r="AI38" s="7">
        <f t="shared" si="9"/>
        <v>0</v>
      </c>
      <c r="AJ38" s="7">
        <f t="shared" si="10"/>
        <v>160201</v>
      </c>
      <c r="AK38" s="7">
        <f t="shared" si="11"/>
        <v>0</v>
      </c>
      <c r="AL38" s="6">
        <f t="shared" si="12"/>
        <v>1781</v>
      </c>
      <c r="AM38" s="7">
        <f t="shared" si="13"/>
        <v>129462890</v>
      </c>
      <c r="AN38" s="7">
        <f t="shared" si="14"/>
        <v>116516595</v>
      </c>
      <c r="AO38" s="7">
        <f t="shared" si="15"/>
        <v>6191937</v>
      </c>
      <c r="AP38" s="7">
        <f t="shared" si="16"/>
        <v>6539975</v>
      </c>
      <c r="AQ38" s="7">
        <f t="shared" si="17"/>
        <v>214383</v>
      </c>
      <c r="AR38" s="7">
        <v>353</v>
      </c>
      <c r="AS38" s="7">
        <v>5759500</v>
      </c>
      <c r="AT38" s="7">
        <v>5183550</v>
      </c>
      <c r="AU38" s="7">
        <v>48586</v>
      </c>
      <c r="AV38" s="7">
        <v>502719</v>
      </c>
      <c r="AW38" s="7">
        <v>24645</v>
      </c>
      <c r="AX38" s="7">
        <f t="shared" si="18"/>
        <v>2134</v>
      </c>
      <c r="AY38" s="7">
        <f t="shared" si="19"/>
        <v>135222390</v>
      </c>
      <c r="AZ38" s="7">
        <f t="shared" si="20"/>
        <v>121700145</v>
      </c>
      <c r="BA38" s="7">
        <f t="shared" si="21"/>
        <v>6240523</v>
      </c>
      <c r="BB38" s="7">
        <f t="shared" si="22"/>
        <v>7042694</v>
      </c>
      <c r="BC38" s="7">
        <f t="shared" si="23"/>
        <v>239028</v>
      </c>
      <c r="BD38" s="6">
        <v>140</v>
      </c>
      <c r="BE38" s="7">
        <v>4870487</v>
      </c>
      <c r="BF38" s="7">
        <v>2827797</v>
      </c>
      <c r="BG38" s="7">
        <v>0</v>
      </c>
      <c r="BH38" s="7">
        <v>2040390</v>
      </c>
      <c r="BI38" s="7">
        <v>2300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24"/>
        <v>140</v>
      </c>
      <c r="BQ38" s="7">
        <f t="shared" si="25"/>
        <v>4870487</v>
      </c>
      <c r="BR38" s="7">
        <f t="shared" si="26"/>
        <v>2827797</v>
      </c>
      <c r="BS38" s="7">
        <f t="shared" si="27"/>
        <v>0</v>
      </c>
      <c r="BT38" s="7">
        <f t="shared" si="28"/>
        <v>2040390</v>
      </c>
      <c r="BU38" s="7">
        <f t="shared" si="29"/>
        <v>2300</v>
      </c>
      <c r="BV38" s="6">
        <v>17</v>
      </c>
      <c r="BW38" s="7">
        <v>3454330</v>
      </c>
      <c r="BX38" s="7">
        <v>3108897</v>
      </c>
      <c r="BY38" s="7">
        <v>102704</v>
      </c>
      <c r="BZ38" s="7">
        <v>44729</v>
      </c>
      <c r="CA38" s="7">
        <v>198000</v>
      </c>
      <c r="CB38" s="7">
        <f t="shared" si="30"/>
        <v>2151</v>
      </c>
      <c r="CC38" s="7">
        <f t="shared" si="31"/>
        <v>143547207</v>
      </c>
      <c r="CD38" s="7">
        <f t="shared" si="32"/>
        <v>127636839</v>
      </c>
      <c r="CE38" s="7">
        <f t="shared" si="33"/>
        <v>6343227</v>
      </c>
      <c r="CF38" s="7">
        <f t="shared" si="34"/>
        <v>9127813</v>
      </c>
      <c r="CG38" s="7">
        <f t="shared" si="35"/>
        <v>439328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52"/>
        <v>0</v>
      </c>
      <c r="DA38" s="101">
        <f t="shared" si="36"/>
        <v>0</v>
      </c>
      <c r="DB38" s="101">
        <f t="shared" si="37"/>
        <v>0</v>
      </c>
      <c r="DC38" s="101">
        <f t="shared" si="38"/>
        <v>0</v>
      </c>
      <c r="DD38" s="101">
        <f t="shared" si="39"/>
        <v>0</v>
      </c>
      <c r="DE38" s="101">
        <f t="shared" si="40"/>
        <v>0</v>
      </c>
      <c r="DF38" s="101">
        <f t="shared" si="41"/>
        <v>2151</v>
      </c>
      <c r="DG38" s="101">
        <f t="shared" si="42"/>
        <v>143547207</v>
      </c>
      <c r="DH38" s="101">
        <f t="shared" si="43"/>
        <v>127636839</v>
      </c>
      <c r="DI38" s="101">
        <f t="shared" si="44"/>
        <v>6343227</v>
      </c>
      <c r="DJ38" s="101">
        <f t="shared" si="45"/>
        <v>9127813</v>
      </c>
      <c r="DK38" s="101">
        <f t="shared" si="46"/>
        <v>439328</v>
      </c>
      <c r="DL38" s="101">
        <v>113</v>
      </c>
      <c r="DM38" s="101">
        <v>29</v>
      </c>
      <c r="DN38" s="101">
        <v>142</v>
      </c>
      <c r="DO38" s="101">
        <v>0</v>
      </c>
      <c r="DP38" s="101">
        <v>10</v>
      </c>
      <c r="DR38" s="16">
        <f>INDEX(現金給付!F:F,MATCH($A38,現金給付!$C:$C,0),1)</f>
        <v>0</v>
      </c>
      <c r="DS38" s="16">
        <f>INDEX(現金給付!G:G,MATCH($A38,現金給付!$C:$C,0),1)</f>
        <v>0</v>
      </c>
      <c r="DT38" s="16">
        <f>INDEX(現金給付!N:N,MATCH($A38,現金給付!$C:$C,0),1)</f>
        <v>0</v>
      </c>
      <c r="DU38" s="16">
        <f>INDEX(現金給付!O:O,MATCH($A38,現金給付!$C:$C,0),1)</f>
        <v>0</v>
      </c>
      <c r="DV38" s="16">
        <f>INDEX(現金給付!V:V,MATCH($A38,現金給付!$C:$C,0),1)</f>
        <v>0</v>
      </c>
      <c r="DW38" s="16">
        <f>INDEX(現金給付!W:W,MATCH($A38,現金給付!$C:$C,0),1)</f>
        <v>0</v>
      </c>
      <c r="DX38" s="16">
        <f>INDEX(現金給付!AL:AL,MATCH($A38,現金給付!$C:$C,0),1)</f>
        <v>7</v>
      </c>
      <c r="DY38" s="16">
        <f>INDEX(現金給付!AM:AM,MATCH($A38,現金給付!$C:$C,0),1)</f>
        <v>230865</v>
      </c>
      <c r="DZ38" s="16">
        <f>INDEX(現金給付!AT:AT,MATCH($A38,現金給付!$C:$C,0),1)</f>
        <v>0</v>
      </c>
      <c r="EA38" s="16">
        <f>INDEX(現金給付!AU:AU,MATCH($A38,現金給付!$C:$C,0),1)</f>
        <v>0</v>
      </c>
      <c r="EB38" s="16">
        <f>INDEX(現金給付!BB:BB,MATCH($A38,現金給付!$C:$C,0),1)</f>
        <v>0</v>
      </c>
      <c r="EC38" s="16">
        <f>INDEX(現金給付!BC:BC,MATCH($A38,現金給付!$C:$C,0),1)</f>
        <v>0</v>
      </c>
      <c r="ED38" s="16">
        <f>INDEX(現金給付!BR:BR,MATCH($A38,現金給付!$C:$C,0),1)</f>
        <v>0</v>
      </c>
      <c r="EE38" s="16">
        <f>INDEX(現金給付!BS:BS,MATCH($A38,現金給付!$C:$C,0),1)</f>
        <v>0</v>
      </c>
      <c r="EF38" s="16">
        <f>INDEX(現金給付!BX:BX,MATCH($A38,現金給付!$C:$C,0),1)</f>
        <v>0</v>
      </c>
      <c r="EG38" s="16">
        <f>INDEX(現金給付!BY:BY,MATCH($A38,現金給付!$C:$C,0),1)</f>
        <v>0</v>
      </c>
      <c r="EH38" s="16">
        <f t="shared" si="47"/>
        <v>7</v>
      </c>
      <c r="EI38" s="16">
        <f t="shared" si="48"/>
        <v>230865</v>
      </c>
      <c r="EK38" s="7">
        <f t="shared" si="53"/>
        <v>2158</v>
      </c>
      <c r="EL38" s="7">
        <f t="shared" si="54"/>
        <v>143778072</v>
      </c>
      <c r="EN38" s="69">
        <f>ROUND(EL38/INDEX(被保険者数!O:O,MATCH(A38,被保険者数!A:A,0),1),0)</f>
        <v>845753</v>
      </c>
      <c r="EO38" s="1">
        <f t="shared" si="55"/>
        <v>19</v>
      </c>
      <c r="EP38" s="69">
        <f t="shared" si="49"/>
        <v>101412840</v>
      </c>
      <c r="EQ38" s="69">
        <f t="shared" si="50"/>
        <v>28050050</v>
      </c>
      <c r="ER38" s="69">
        <f t="shared" si="51"/>
        <v>14315182</v>
      </c>
      <c r="ES38" s="69">
        <f>ROUND(EP38/INDEX(被保険者数!O:O,MATCH(A38,被保険者数!A:A,0),1),0)</f>
        <v>596546</v>
      </c>
      <c r="ET38" s="69">
        <f t="shared" si="56"/>
        <v>7</v>
      </c>
      <c r="EU38" s="69">
        <f>ROUND(EQ38/INDEX(被保険者数!O:O,MATCH(A38,被保険者数!A:A,0),1),0)</f>
        <v>165000</v>
      </c>
      <c r="EV38" s="1">
        <f t="shared" si="57"/>
        <v>37</v>
      </c>
    </row>
    <row r="39" spans="1:152" s="1" customFormat="1" ht="15.95" customHeight="1" x14ac:dyDescent="0.15">
      <c r="A39" s="2" t="s">
        <v>64</v>
      </c>
      <c r="B39" s="6">
        <v>227</v>
      </c>
      <c r="C39" s="7">
        <v>149800560</v>
      </c>
      <c r="D39" s="7">
        <v>134820479</v>
      </c>
      <c r="E39" s="7">
        <v>10235997</v>
      </c>
      <c r="F39" s="7">
        <v>4647074</v>
      </c>
      <c r="G39" s="7">
        <v>97010</v>
      </c>
      <c r="H39" s="7">
        <v>1962</v>
      </c>
      <c r="I39" s="7">
        <v>38591540</v>
      </c>
      <c r="J39" s="7">
        <v>34732381</v>
      </c>
      <c r="K39" s="7">
        <v>853759</v>
      </c>
      <c r="L39" s="7">
        <v>2857321</v>
      </c>
      <c r="M39" s="7">
        <v>148079</v>
      </c>
      <c r="N39" s="7">
        <f t="shared" si="0"/>
        <v>2189</v>
      </c>
      <c r="O39" s="7">
        <f t="shared" si="1"/>
        <v>188392100</v>
      </c>
      <c r="P39" s="7">
        <f t="shared" si="2"/>
        <v>169552860</v>
      </c>
      <c r="Q39" s="7">
        <f t="shared" si="3"/>
        <v>11089756</v>
      </c>
      <c r="R39" s="7">
        <f t="shared" si="4"/>
        <v>7504395</v>
      </c>
      <c r="S39" s="7">
        <f t="shared" si="5"/>
        <v>245089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204</v>
      </c>
      <c r="AA39" s="7">
        <v>2890660</v>
      </c>
      <c r="AB39" s="7">
        <v>2601594</v>
      </c>
      <c r="AC39" s="7">
        <v>0</v>
      </c>
      <c r="AD39" s="7">
        <v>289066</v>
      </c>
      <c r="AE39" s="7">
        <v>0</v>
      </c>
      <c r="AF39" s="7">
        <f t="shared" si="6"/>
        <v>204</v>
      </c>
      <c r="AG39" s="7">
        <f t="shared" si="7"/>
        <v>2890660</v>
      </c>
      <c r="AH39" s="7">
        <f t="shared" si="8"/>
        <v>2601594</v>
      </c>
      <c r="AI39" s="7">
        <f t="shared" si="9"/>
        <v>0</v>
      </c>
      <c r="AJ39" s="7">
        <f t="shared" si="10"/>
        <v>289066</v>
      </c>
      <c r="AK39" s="7">
        <f t="shared" si="11"/>
        <v>0</v>
      </c>
      <c r="AL39" s="6">
        <f t="shared" si="12"/>
        <v>2393</v>
      </c>
      <c r="AM39" s="7">
        <f t="shared" si="13"/>
        <v>191282760</v>
      </c>
      <c r="AN39" s="7">
        <f t="shared" si="14"/>
        <v>172154454</v>
      </c>
      <c r="AO39" s="7">
        <f t="shared" si="15"/>
        <v>11089756</v>
      </c>
      <c r="AP39" s="7">
        <f t="shared" si="16"/>
        <v>7793461</v>
      </c>
      <c r="AQ39" s="7">
        <f t="shared" si="17"/>
        <v>245089</v>
      </c>
      <c r="AR39" s="7">
        <v>738</v>
      </c>
      <c r="AS39" s="7">
        <v>8191530</v>
      </c>
      <c r="AT39" s="7">
        <v>7372377</v>
      </c>
      <c r="AU39" s="7">
        <v>16932</v>
      </c>
      <c r="AV39" s="7">
        <v>797072</v>
      </c>
      <c r="AW39" s="7">
        <v>5149</v>
      </c>
      <c r="AX39" s="7">
        <f t="shared" si="18"/>
        <v>3131</v>
      </c>
      <c r="AY39" s="7">
        <f t="shared" si="19"/>
        <v>199474290</v>
      </c>
      <c r="AZ39" s="7">
        <f t="shared" si="20"/>
        <v>179526831</v>
      </c>
      <c r="BA39" s="7">
        <f t="shared" si="21"/>
        <v>11106688</v>
      </c>
      <c r="BB39" s="7">
        <f t="shared" si="22"/>
        <v>8590533</v>
      </c>
      <c r="BC39" s="7">
        <f t="shared" si="23"/>
        <v>250238</v>
      </c>
      <c r="BD39" s="6">
        <v>222</v>
      </c>
      <c r="BE39" s="7">
        <v>7349258</v>
      </c>
      <c r="BF39" s="7">
        <v>5125898</v>
      </c>
      <c r="BG39" s="7">
        <v>0</v>
      </c>
      <c r="BH39" s="7">
        <v>2223360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24"/>
        <v>222</v>
      </c>
      <c r="BQ39" s="7">
        <f t="shared" si="25"/>
        <v>7349258</v>
      </c>
      <c r="BR39" s="7">
        <f t="shared" si="26"/>
        <v>5125898</v>
      </c>
      <c r="BS39" s="7">
        <f t="shared" si="27"/>
        <v>0</v>
      </c>
      <c r="BT39" s="7">
        <f t="shared" si="28"/>
        <v>2223360</v>
      </c>
      <c r="BU39" s="7">
        <f t="shared" si="29"/>
        <v>0</v>
      </c>
      <c r="BV39" s="6">
        <v>6</v>
      </c>
      <c r="BW39" s="7">
        <v>399130</v>
      </c>
      <c r="BX39" s="7">
        <v>359217</v>
      </c>
      <c r="BY39" s="7">
        <v>861</v>
      </c>
      <c r="BZ39" s="7">
        <v>31896</v>
      </c>
      <c r="CA39" s="7">
        <v>7156</v>
      </c>
      <c r="CB39" s="7">
        <f t="shared" si="30"/>
        <v>3137</v>
      </c>
      <c r="CC39" s="7">
        <f t="shared" si="31"/>
        <v>207222678</v>
      </c>
      <c r="CD39" s="7">
        <f t="shared" si="32"/>
        <v>185011946</v>
      </c>
      <c r="CE39" s="7">
        <f t="shared" si="33"/>
        <v>11107549</v>
      </c>
      <c r="CF39" s="7">
        <f t="shared" si="34"/>
        <v>10845789</v>
      </c>
      <c r="CG39" s="7">
        <f t="shared" si="35"/>
        <v>257394</v>
      </c>
      <c r="CH39" s="100">
        <v>3</v>
      </c>
      <c r="CI39" s="101">
        <v>9650</v>
      </c>
      <c r="CJ39" s="101">
        <v>8685</v>
      </c>
      <c r="CK39" s="101">
        <v>0</v>
      </c>
      <c r="CL39" s="101">
        <v>965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52"/>
        <v>3</v>
      </c>
      <c r="DA39" s="101">
        <f t="shared" si="36"/>
        <v>9650</v>
      </c>
      <c r="DB39" s="101">
        <f t="shared" si="37"/>
        <v>8685</v>
      </c>
      <c r="DC39" s="101">
        <f t="shared" si="38"/>
        <v>0</v>
      </c>
      <c r="DD39" s="101">
        <f t="shared" si="39"/>
        <v>965</v>
      </c>
      <c r="DE39" s="101">
        <f t="shared" si="40"/>
        <v>0</v>
      </c>
      <c r="DF39" s="101">
        <f t="shared" si="41"/>
        <v>3140</v>
      </c>
      <c r="DG39" s="101">
        <f t="shared" si="42"/>
        <v>207232328</v>
      </c>
      <c r="DH39" s="101">
        <f t="shared" si="43"/>
        <v>185020631</v>
      </c>
      <c r="DI39" s="101">
        <f t="shared" si="44"/>
        <v>11107549</v>
      </c>
      <c r="DJ39" s="101">
        <f t="shared" si="45"/>
        <v>10846754</v>
      </c>
      <c r="DK39" s="101">
        <f t="shared" si="46"/>
        <v>257394</v>
      </c>
      <c r="DL39" s="101">
        <v>175</v>
      </c>
      <c r="DM39" s="101">
        <v>51</v>
      </c>
      <c r="DN39" s="101">
        <v>226</v>
      </c>
      <c r="DO39" s="101">
        <v>25</v>
      </c>
      <c r="DP39" s="101">
        <v>0</v>
      </c>
      <c r="DR39" s="16">
        <f>INDEX(現金給付!F:F,MATCH($A39,現金給付!$C:$C,0),1)</f>
        <v>3</v>
      </c>
      <c r="DS39" s="16">
        <f>INDEX(現金給付!G:G,MATCH($A39,現金給付!$C:$C,0),1)</f>
        <v>8685</v>
      </c>
      <c r="DT39" s="16">
        <f>INDEX(現金給付!N:N,MATCH($A39,現金給付!$C:$C,0),1)</f>
        <v>0</v>
      </c>
      <c r="DU39" s="16">
        <f>INDEX(現金給付!O:O,MATCH($A39,現金給付!$C:$C,0),1)</f>
        <v>0</v>
      </c>
      <c r="DV39" s="16">
        <f>INDEX(現金給付!V:V,MATCH($A39,現金給付!$C:$C,0),1)</f>
        <v>0</v>
      </c>
      <c r="DW39" s="16">
        <f>INDEX(現金給付!W:W,MATCH($A39,現金給付!$C:$C,0),1)</f>
        <v>0</v>
      </c>
      <c r="DX39" s="16">
        <f>INDEX(現金給付!AL:AL,MATCH($A39,現金給付!$C:$C,0),1)</f>
        <v>7</v>
      </c>
      <c r="DY39" s="16">
        <f>INDEX(現金給付!AM:AM,MATCH($A39,現金給付!$C:$C,0),1)</f>
        <v>260582</v>
      </c>
      <c r="DZ39" s="16">
        <f>INDEX(現金給付!AT:AT,MATCH($A39,現金給付!$C:$C,0),1)</f>
        <v>0</v>
      </c>
      <c r="EA39" s="16">
        <f>INDEX(現金給付!AU:AU,MATCH($A39,現金給付!$C:$C,0),1)</f>
        <v>0</v>
      </c>
      <c r="EB39" s="16">
        <f>INDEX(現金給付!BB:BB,MATCH($A39,現金給付!$C:$C,0),1)</f>
        <v>0</v>
      </c>
      <c r="EC39" s="16">
        <f>INDEX(現金給付!BC:BC,MATCH($A39,現金給付!$C:$C,0),1)</f>
        <v>0</v>
      </c>
      <c r="ED39" s="16">
        <f>INDEX(現金給付!BR:BR,MATCH($A39,現金給付!$C:$C,0),1)</f>
        <v>0</v>
      </c>
      <c r="EE39" s="16">
        <f>INDEX(現金給付!BS:BS,MATCH($A39,現金給付!$C:$C,0),1)</f>
        <v>0</v>
      </c>
      <c r="EF39" s="16">
        <f>INDEX(現金給付!BX:BX,MATCH($A39,現金給付!$C:$C,0),1)</f>
        <v>0</v>
      </c>
      <c r="EG39" s="16">
        <f>INDEX(現金給付!BY:BY,MATCH($A39,現金給付!$C:$C,0),1)</f>
        <v>0</v>
      </c>
      <c r="EH39" s="16">
        <f t="shared" si="47"/>
        <v>10</v>
      </c>
      <c r="EI39" s="16">
        <f t="shared" si="48"/>
        <v>269267</v>
      </c>
      <c r="EK39" s="7">
        <f t="shared" si="53"/>
        <v>3147</v>
      </c>
      <c r="EL39" s="7">
        <f t="shared" si="54"/>
        <v>207491945</v>
      </c>
      <c r="EN39" s="69">
        <f>ROUND(EL39/INDEX(被保険者数!O:O,MATCH(A39,被保険者数!A:A,0),1),0)</f>
        <v>1086345</v>
      </c>
      <c r="EO39" s="1">
        <f t="shared" si="55"/>
        <v>2</v>
      </c>
      <c r="EP39" s="69">
        <f t="shared" si="49"/>
        <v>149800560</v>
      </c>
      <c r="EQ39" s="69">
        <f t="shared" si="50"/>
        <v>41482200</v>
      </c>
      <c r="ER39" s="69">
        <f t="shared" si="51"/>
        <v>16209185</v>
      </c>
      <c r="ES39" s="69">
        <f>ROUND(EP39/INDEX(被保険者数!O:O,MATCH(A39,被保険者数!A:A,0),1),0)</f>
        <v>784296</v>
      </c>
      <c r="ET39" s="69">
        <f t="shared" si="56"/>
        <v>1</v>
      </c>
      <c r="EU39" s="69">
        <f>ROUND(EQ39/INDEX(被保険者数!O:O,MATCH(A39,被保険者数!A:A,0),1),0)</f>
        <v>217184</v>
      </c>
      <c r="EV39" s="1">
        <f t="shared" si="57"/>
        <v>9</v>
      </c>
    </row>
    <row r="40" spans="1:152" s="1" customFormat="1" ht="15.95" customHeight="1" x14ac:dyDescent="0.15">
      <c r="A40" s="2" t="s">
        <v>57</v>
      </c>
      <c r="B40" s="6">
        <v>1087</v>
      </c>
      <c r="C40" s="7">
        <v>568935170</v>
      </c>
      <c r="D40" s="7">
        <v>512041386</v>
      </c>
      <c r="E40" s="7">
        <v>34214211</v>
      </c>
      <c r="F40" s="7">
        <v>21670574</v>
      </c>
      <c r="G40" s="7">
        <v>1008999</v>
      </c>
      <c r="H40" s="7">
        <v>9123</v>
      </c>
      <c r="I40" s="7">
        <v>202281960</v>
      </c>
      <c r="J40" s="7">
        <v>182053762</v>
      </c>
      <c r="K40" s="7">
        <v>6302807</v>
      </c>
      <c r="L40" s="7">
        <v>12667067</v>
      </c>
      <c r="M40" s="7">
        <v>1258324</v>
      </c>
      <c r="N40" s="7">
        <f t="shared" si="0"/>
        <v>10210</v>
      </c>
      <c r="O40" s="7">
        <f t="shared" si="1"/>
        <v>771217130</v>
      </c>
      <c r="P40" s="7">
        <f t="shared" si="2"/>
        <v>694095148</v>
      </c>
      <c r="Q40" s="7">
        <f t="shared" si="3"/>
        <v>40517018</v>
      </c>
      <c r="R40" s="7">
        <f t="shared" si="4"/>
        <v>34337641</v>
      </c>
      <c r="S40" s="7">
        <f t="shared" si="5"/>
        <v>2267323</v>
      </c>
      <c r="T40" s="6">
        <v>5</v>
      </c>
      <c r="U40" s="7">
        <v>1490450</v>
      </c>
      <c r="V40" s="7">
        <v>1341406</v>
      </c>
      <c r="W40" s="7">
        <v>77854</v>
      </c>
      <c r="X40" s="7">
        <v>71190</v>
      </c>
      <c r="Y40" s="7">
        <v>0</v>
      </c>
      <c r="Z40" s="7">
        <v>844</v>
      </c>
      <c r="AA40" s="7">
        <v>12156900</v>
      </c>
      <c r="AB40" s="7">
        <v>10941210</v>
      </c>
      <c r="AC40" s="7">
        <v>1871</v>
      </c>
      <c r="AD40" s="7">
        <v>1213819</v>
      </c>
      <c r="AE40" s="7">
        <v>0</v>
      </c>
      <c r="AF40" s="7">
        <f t="shared" si="6"/>
        <v>849</v>
      </c>
      <c r="AG40" s="7">
        <f t="shared" si="7"/>
        <v>13647350</v>
      </c>
      <c r="AH40" s="7">
        <f t="shared" si="8"/>
        <v>12282616</v>
      </c>
      <c r="AI40" s="7">
        <f t="shared" si="9"/>
        <v>79725</v>
      </c>
      <c r="AJ40" s="7">
        <f t="shared" si="10"/>
        <v>1285009</v>
      </c>
      <c r="AK40" s="7">
        <f t="shared" si="11"/>
        <v>0</v>
      </c>
      <c r="AL40" s="6">
        <f t="shared" si="12"/>
        <v>11059</v>
      </c>
      <c r="AM40" s="7">
        <f t="shared" si="13"/>
        <v>784864480</v>
      </c>
      <c r="AN40" s="7">
        <f t="shared" si="14"/>
        <v>706377764</v>
      </c>
      <c r="AO40" s="7">
        <f t="shared" si="15"/>
        <v>40596743</v>
      </c>
      <c r="AP40" s="7">
        <f t="shared" si="16"/>
        <v>35622650</v>
      </c>
      <c r="AQ40" s="7">
        <f t="shared" si="17"/>
        <v>2267323</v>
      </c>
      <c r="AR40" s="7">
        <v>7807</v>
      </c>
      <c r="AS40" s="7">
        <v>137229100</v>
      </c>
      <c r="AT40" s="7">
        <v>123506191</v>
      </c>
      <c r="AU40" s="7">
        <v>1380926</v>
      </c>
      <c r="AV40" s="7">
        <v>11761405</v>
      </c>
      <c r="AW40" s="7">
        <v>580578</v>
      </c>
      <c r="AX40" s="7">
        <f t="shared" si="18"/>
        <v>18866</v>
      </c>
      <c r="AY40" s="7">
        <f t="shared" si="19"/>
        <v>922093580</v>
      </c>
      <c r="AZ40" s="7">
        <f t="shared" si="20"/>
        <v>829883955</v>
      </c>
      <c r="BA40" s="7">
        <f t="shared" si="21"/>
        <v>41977669</v>
      </c>
      <c r="BB40" s="7">
        <f t="shared" si="22"/>
        <v>47384055</v>
      </c>
      <c r="BC40" s="7">
        <f t="shared" si="23"/>
        <v>2847901</v>
      </c>
      <c r="BD40" s="6">
        <v>1029</v>
      </c>
      <c r="BE40" s="7">
        <v>28263530</v>
      </c>
      <c r="BF40" s="7">
        <v>19028170</v>
      </c>
      <c r="BG40" s="7">
        <v>0</v>
      </c>
      <c r="BH40" s="7">
        <v>9235360</v>
      </c>
      <c r="BI40" s="7">
        <v>0</v>
      </c>
      <c r="BJ40" s="7">
        <v>5</v>
      </c>
      <c r="BK40" s="7">
        <v>45432</v>
      </c>
      <c r="BL40" s="7">
        <v>37212</v>
      </c>
      <c r="BM40" s="7">
        <v>0</v>
      </c>
      <c r="BN40" s="7">
        <v>8220</v>
      </c>
      <c r="BO40" s="7">
        <v>0</v>
      </c>
      <c r="BP40" s="7">
        <f t="shared" si="24"/>
        <v>1034</v>
      </c>
      <c r="BQ40" s="7">
        <f t="shared" si="25"/>
        <v>28308962</v>
      </c>
      <c r="BR40" s="7">
        <f t="shared" si="26"/>
        <v>19065382</v>
      </c>
      <c r="BS40" s="7">
        <f t="shared" si="27"/>
        <v>0</v>
      </c>
      <c r="BT40" s="7">
        <f t="shared" si="28"/>
        <v>9243580</v>
      </c>
      <c r="BU40" s="7">
        <f t="shared" si="29"/>
        <v>0</v>
      </c>
      <c r="BV40" s="6">
        <v>17</v>
      </c>
      <c r="BW40" s="7">
        <v>2271010</v>
      </c>
      <c r="BX40" s="7">
        <v>2043909</v>
      </c>
      <c r="BY40" s="7">
        <v>85394</v>
      </c>
      <c r="BZ40" s="7">
        <v>141707</v>
      </c>
      <c r="CA40" s="7">
        <v>0</v>
      </c>
      <c r="CB40" s="7">
        <f t="shared" si="30"/>
        <v>18883</v>
      </c>
      <c r="CC40" s="7">
        <f t="shared" si="31"/>
        <v>952673552</v>
      </c>
      <c r="CD40" s="7">
        <f t="shared" si="32"/>
        <v>850993246</v>
      </c>
      <c r="CE40" s="7">
        <f t="shared" si="33"/>
        <v>42063063</v>
      </c>
      <c r="CF40" s="7">
        <f t="shared" si="34"/>
        <v>56769342</v>
      </c>
      <c r="CG40" s="7">
        <f t="shared" si="35"/>
        <v>2847901</v>
      </c>
      <c r="CH40" s="100">
        <v>12</v>
      </c>
      <c r="CI40" s="101">
        <v>45096</v>
      </c>
      <c r="CJ40" s="101">
        <v>40582</v>
      </c>
      <c r="CK40" s="101">
        <v>0</v>
      </c>
      <c r="CL40" s="101">
        <v>4514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52"/>
        <v>12</v>
      </c>
      <c r="DA40" s="101">
        <f t="shared" si="36"/>
        <v>45096</v>
      </c>
      <c r="DB40" s="101">
        <f t="shared" si="37"/>
        <v>40582</v>
      </c>
      <c r="DC40" s="101">
        <f t="shared" si="38"/>
        <v>0</v>
      </c>
      <c r="DD40" s="101">
        <f t="shared" si="39"/>
        <v>4514</v>
      </c>
      <c r="DE40" s="101">
        <f t="shared" si="40"/>
        <v>0</v>
      </c>
      <c r="DF40" s="101">
        <f t="shared" si="41"/>
        <v>18895</v>
      </c>
      <c r="DG40" s="101">
        <f t="shared" si="42"/>
        <v>952718648</v>
      </c>
      <c r="DH40" s="101">
        <f t="shared" si="43"/>
        <v>851033828</v>
      </c>
      <c r="DI40" s="101">
        <f t="shared" si="44"/>
        <v>42063063</v>
      </c>
      <c r="DJ40" s="101">
        <f t="shared" si="45"/>
        <v>56773856</v>
      </c>
      <c r="DK40" s="101">
        <f t="shared" si="46"/>
        <v>2847901</v>
      </c>
      <c r="DL40" s="101">
        <v>731</v>
      </c>
      <c r="DM40" s="101">
        <v>370</v>
      </c>
      <c r="DN40" s="101">
        <v>1101</v>
      </c>
      <c r="DO40" s="101">
        <v>197</v>
      </c>
      <c r="DP40" s="101">
        <v>1</v>
      </c>
      <c r="DR40" s="16">
        <f>INDEX(現金給付!F:F,MATCH($A40,現金給付!$C:$C,0),1)</f>
        <v>12</v>
      </c>
      <c r="DS40" s="16">
        <f>INDEX(現金給付!G:G,MATCH($A40,現金給付!$C:$C,0),1)</f>
        <v>40582</v>
      </c>
      <c r="DT40" s="16">
        <f>INDEX(現金給付!N:N,MATCH($A40,現金給付!$C:$C,0),1)</f>
        <v>83</v>
      </c>
      <c r="DU40" s="16">
        <f>INDEX(現金給付!O:O,MATCH($A40,現金給付!$C:$C,0),1)</f>
        <v>1201688</v>
      </c>
      <c r="DV40" s="16">
        <f>INDEX(現金給付!V:V,MATCH($A40,現金給付!$C:$C,0),1)</f>
        <v>20</v>
      </c>
      <c r="DW40" s="16">
        <f>INDEX(現金給付!W:W,MATCH($A40,現金給付!$C:$C,0),1)</f>
        <v>534674</v>
      </c>
      <c r="DX40" s="16">
        <f>INDEX(現金給付!AL:AL,MATCH($A40,現金給付!$C:$C,0),1)</f>
        <v>31</v>
      </c>
      <c r="DY40" s="16">
        <f>INDEX(現金給付!AM:AM,MATCH($A40,現金給付!$C:$C,0),1)</f>
        <v>880151</v>
      </c>
      <c r="DZ40" s="16">
        <f>INDEX(現金給付!AT:AT,MATCH($A40,現金給付!$C:$C,0),1)</f>
        <v>1</v>
      </c>
      <c r="EA40" s="16">
        <f>INDEX(現金給付!AU:AU,MATCH($A40,現金給付!$C:$C,0),1)</f>
        <v>5445</v>
      </c>
      <c r="EB40" s="16">
        <f>INDEX(現金給付!BB:BB,MATCH($A40,現金給付!$C:$C,0),1)</f>
        <v>0</v>
      </c>
      <c r="EC40" s="16">
        <f>INDEX(現金給付!BC:BC,MATCH($A40,現金給付!$C:$C,0),1)</f>
        <v>0</v>
      </c>
      <c r="ED40" s="16">
        <f>INDEX(現金給付!BR:BR,MATCH($A40,現金給付!$C:$C,0),1)</f>
        <v>0</v>
      </c>
      <c r="EE40" s="16">
        <f>INDEX(現金給付!BS:BS,MATCH($A40,現金給付!$C:$C,0),1)</f>
        <v>0</v>
      </c>
      <c r="EF40" s="16">
        <f>INDEX(現金給付!BX:BX,MATCH($A40,現金給付!$C:$C,0),1)</f>
        <v>0</v>
      </c>
      <c r="EG40" s="16">
        <f>INDEX(現金給付!BY:BY,MATCH($A40,現金給付!$C:$C,0),1)</f>
        <v>0</v>
      </c>
      <c r="EH40" s="16">
        <f t="shared" si="47"/>
        <v>147</v>
      </c>
      <c r="EI40" s="16">
        <f t="shared" si="48"/>
        <v>2662540</v>
      </c>
      <c r="EK40" s="7">
        <f t="shared" si="53"/>
        <v>19030</v>
      </c>
      <c r="EL40" s="7">
        <f t="shared" si="54"/>
        <v>955336092</v>
      </c>
      <c r="EN40" s="69">
        <f>ROUND(EL40/INDEX(被保険者数!O:O,MATCH(A40,被保険者数!A:A,0),1),0)</f>
        <v>887859</v>
      </c>
      <c r="EO40" s="1">
        <f t="shared" si="55"/>
        <v>11</v>
      </c>
      <c r="EP40" s="69">
        <f t="shared" si="49"/>
        <v>570425620</v>
      </c>
      <c r="EQ40" s="69">
        <f t="shared" si="50"/>
        <v>214438860</v>
      </c>
      <c r="ER40" s="69">
        <f t="shared" si="51"/>
        <v>170471612</v>
      </c>
      <c r="ES40" s="69">
        <f>ROUND(EP40/INDEX(被保険者数!O:O,MATCH(A40,被保険者数!A:A,0),1),0)</f>
        <v>530135</v>
      </c>
      <c r="ET40" s="69">
        <f t="shared" si="56"/>
        <v>12</v>
      </c>
      <c r="EU40" s="69">
        <f>ROUND(EQ40/INDEX(被保険者数!O:O,MATCH(A40,被保険者数!A:A,0),1),0)</f>
        <v>199293</v>
      </c>
      <c r="EV40" s="1">
        <f t="shared" si="57"/>
        <v>24</v>
      </c>
    </row>
    <row r="41" spans="1:152" s="1" customFormat="1" ht="15.95" customHeight="1" x14ac:dyDescent="0.15">
      <c r="A41" s="2" t="s">
        <v>58</v>
      </c>
      <c r="B41" s="6">
        <v>2810</v>
      </c>
      <c r="C41" s="7">
        <v>1724179430</v>
      </c>
      <c r="D41" s="7">
        <v>1551772354</v>
      </c>
      <c r="E41" s="7">
        <v>100912477</v>
      </c>
      <c r="F41" s="7">
        <v>66833029</v>
      </c>
      <c r="G41" s="7">
        <v>4661570</v>
      </c>
      <c r="H41" s="7">
        <v>36069</v>
      </c>
      <c r="I41" s="7">
        <v>690072520</v>
      </c>
      <c r="J41" s="7">
        <v>621065271</v>
      </c>
      <c r="K41" s="7">
        <v>16096239</v>
      </c>
      <c r="L41" s="7">
        <v>48592959</v>
      </c>
      <c r="M41" s="7">
        <v>4318051</v>
      </c>
      <c r="N41" s="7">
        <f t="shared" si="0"/>
        <v>38879</v>
      </c>
      <c r="O41" s="7">
        <f t="shared" si="1"/>
        <v>2414251950</v>
      </c>
      <c r="P41" s="7">
        <f t="shared" si="2"/>
        <v>2172837625</v>
      </c>
      <c r="Q41" s="7">
        <f t="shared" si="3"/>
        <v>117008716</v>
      </c>
      <c r="R41" s="7">
        <f t="shared" si="4"/>
        <v>115425988</v>
      </c>
      <c r="S41" s="7">
        <f t="shared" si="5"/>
        <v>8979621</v>
      </c>
      <c r="T41" s="6">
        <v>12</v>
      </c>
      <c r="U41" s="7">
        <v>2824560</v>
      </c>
      <c r="V41" s="7">
        <v>2542100</v>
      </c>
      <c r="W41" s="7">
        <v>110647</v>
      </c>
      <c r="X41" s="7">
        <v>171813</v>
      </c>
      <c r="Y41" s="7">
        <v>0</v>
      </c>
      <c r="Z41" s="7">
        <v>4986</v>
      </c>
      <c r="AA41" s="7">
        <v>65204070</v>
      </c>
      <c r="AB41" s="7">
        <v>58683663</v>
      </c>
      <c r="AC41" s="7">
        <v>21092</v>
      </c>
      <c r="AD41" s="7">
        <v>6486598</v>
      </c>
      <c r="AE41" s="7">
        <v>12717</v>
      </c>
      <c r="AF41" s="7">
        <f t="shared" si="6"/>
        <v>4998</v>
      </c>
      <c r="AG41" s="7">
        <f t="shared" si="7"/>
        <v>68028630</v>
      </c>
      <c r="AH41" s="7">
        <f t="shared" si="8"/>
        <v>61225763</v>
      </c>
      <c r="AI41" s="7">
        <f t="shared" si="9"/>
        <v>131739</v>
      </c>
      <c r="AJ41" s="7">
        <f t="shared" si="10"/>
        <v>6658411</v>
      </c>
      <c r="AK41" s="7">
        <f t="shared" si="11"/>
        <v>12717</v>
      </c>
      <c r="AL41" s="6">
        <f t="shared" si="12"/>
        <v>43877</v>
      </c>
      <c r="AM41" s="7">
        <f t="shared" si="13"/>
        <v>2482280580</v>
      </c>
      <c r="AN41" s="7">
        <f t="shared" si="14"/>
        <v>2234063388</v>
      </c>
      <c r="AO41" s="7">
        <f t="shared" si="15"/>
        <v>117140455</v>
      </c>
      <c r="AP41" s="7">
        <f t="shared" si="16"/>
        <v>122084399</v>
      </c>
      <c r="AQ41" s="7">
        <f t="shared" si="17"/>
        <v>8992338</v>
      </c>
      <c r="AR41" s="7">
        <v>27135</v>
      </c>
      <c r="AS41" s="7">
        <v>317607720</v>
      </c>
      <c r="AT41" s="7">
        <v>285846948</v>
      </c>
      <c r="AU41" s="7">
        <v>1218478</v>
      </c>
      <c r="AV41" s="7">
        <v>28927724</v>
      </c>
      <c r="AW41" s="7">
        <v>1614570</v>
      </c>
      <c r="AX41" s="7">
        <f t="shared" si="18"/>
        <v>71012</v>
      </c>
      <c r="AY41" s="7">
        <f t="shared" si="19"/>
        <v>2799888300</v>
      </c>
      <c r="AZ41" s="7">
        <f t="shared" si="20"/>
        <v>2519910336</v>
      </c>
      <c r="BA41" s="7">
        <f t="shared" si="21"/>
        <v>118358933</v>
      </c>
      <c r="BB41" s="7">
        <f t="shared" si="22"/>
        <v>151012123</v>
      </c>
      <c r="BC41" s="7">
        <f t="shared" si="23"/>
        <v>10606908</v>
      </c>
      <c r="BD41" s="6">
        <v>2725</v>
      </c>
      <c r="BE41" s="7">
        <v>97681066</v>
      </c>
      <c r="BF41" s="7">
        <v>63015236</v>
      </c>
      <c r="BG41" s="7">
        <v>0</v>
      </c>
      <c r="BH41" s="7">
        <v>34656520</v>
      </c>
      <c r="BI41" s="7">
        <v>9310</v>
      </c>
      <c r="BJ41" s="7">
        <v>12</v>
      </c>
      <c r="BK41" s="7">
        <v>96118</v>
      </c>
      <c r="BL41" s="7">
        <v>72978</v>
      </c>
      <c r="BM41" s="7">
        <v>0</v>
      </c>
      <c r="BN41" s="7">
        <v>23140</v>
      </c>
      <c r="BO41" s="7">
        <v>0</v>
      </c>
      <c r="BP41" s="7">
        <f t="shared" si="24"/>
        <v>2737</v>
      </c>
      <c r="BQ41" s="7">
        <f t="shared" si="25"/>
        <v>97777184</v>
      </c>
      <c r="BR41" s="7">
        <f t="shared" si="26"/>
        <v>63088214</v>
      </c>
      <c r="BS41" s="7">
        <f t="shared" si="27"/>
        <v>0</v>
      </c>
      <c r="BT41" s="7">
        <f t="shared" si="28"/>
        <v>34679660</v>
      </c>
      <c r="BU41" s="7">
        <f t="shared" si="29"/>
        <v>9310</v>
      </c>
      <c r="BV41" s="6">
        <v>247</v>
      </c>
      <c r="BW41" s="7">
        <v>32019650</v>
      </c>
      <c r="BX41" s="7">
        <v>28817683</v>
      </c>
      <c r="BY41" s="7">
        <v>1057641</v>
      </c>
      <c r="BZ41" s="7">
        <v>1506106</v>
      </c>
      <c r="CA41" s="7">
        <v>638220</v>
      </c>
      <c r="CB41" s="7">
        <f t="shared" si="30"/>
        <v>71259</v>
      </c>
      <c r="CC41" s="7">
        <f t="shared" si="31"/>
        <v>2929685134</v>
      </c>
      <c r="CD41" s="7">
        <f t="shared" si="32"/>
        <v>2611816233</v>
      </c>
      <c r="CE41" s="7">
        <f t="shared" si="33"/>
        <v>119416574</v>
      </c>
      <c r="CF41" s="7">
        <f t="shared" si="34"/>
        <v>187197889</v>
      </c>
      <c r="CG41" s="7">
        <f t="shared" si="35"/>
        <v>11254438</v>
      </c>
      <c r="CH41" s="100">
        <v>217</v>
      </c>
      <c r="CI41" s="101">
        <v>1336109</v>
      </c>
      <c r="CJ41" s="101">
        <v>1202442</v>
      </c>
      <c r="CK41" s="101">
        <v>0</v>
      </c>
      <c r="CL41" s="101">
        <v>133667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52"/>
        <v>217</v>
      </c>
      <c r="DA41" s="101">
        <f t="shared" si="36"/>
        <v>1336109</v>
      </c>
      <c r="DB41" s="101">
        <f t="shared" si="37"/>
        <v>1202442</v>
      </c>
      <c r="DC41" s="101">
        <f t="shared" si="38"/>
        <v>0</v>
      </c>
      <c r="DD41" s="101">
        <f t="shared" si="39"/>
        <v>133667</v>
      </c>
      <c r="DE41" s="101">
        <f t="shared" si="40"/>
        <v>0</v>
      </c>
      <c r="DF41" s="101">
        <f t="shared" si="41"/>
        <v>71476</v>
      </c>
      <c r="DG41" s="101">
        <f t="shared" si="42"/>
        <v>2931021243</v>
      </c>
      <c r="DH41" s="101">
        <f t="shared" si="43"/>
        <v>2613018675</v>
      </c>
      <c r="DI41" s="101">
        <f t="shared" si="44"/>
        <v>119416574</v>
      </c>
      <c r="DJ41" s="101">
        <f t="shared" si="45"/>
        <v>187331556</v>
      </c>
      <c r="DK41" s="101">
        <f t="shared" si="46"/>
        <v>11254438</v>
      </c>
      <c r="DL41" s="101">
        <v>2060</v>
      </c>
      <c r="DM41" s="101">
        <v>1143</v>
      </c>
      <c r="DN41" s="101">
        <v>3203</v>
      </c>
      <c r="DO41" s="101">
        <v>402</v>
      </c>
      <c r="DP41" s="101">
        <v>55</v>
      </c>
      <c r="DR41" s="16">
        <f>INDEX(現金給付!F:F,MATCH($A41,現金給付!$C:$C,0),1)</f>
        <v>217</v>
      </c>
      <c r="DS41" s="16">
        <f>INDEX(現金給付!G:G,MATCH($A41,現金給付!$C:$C,0),1)</f>
        <v>1202442</v>
      </c>
      <c r="DT41" s="16">
        <f>INDEX(現金給付!N:N,MATCH($A41,現金給付!$C:$C,0),1)</f>
        <v>106</v>
      </c>
      <c r="DU41" s="16">
        <f>INDEX(現金給付!O:O,MATCH($A41,現金給付!$C:$C,0),1)</f>
        <v>2554314</v>
      </c>
      <c r="DV41" s="16">
        <f>INDEX(現金給付!V:V,MATCH($A41,現金給付!$C:$C,0),1)</f>
        <v>145</v>
      </c>
      <c r="DW41" s="16">
        <f>INDEX(現金給付!W:W,MATCH($A41,現金給付!$C:$C,0),1)</f>
        <v>3748489</v>
      </c>
      <c r="DX41" s="16">
        <f>INDEX(現金給付!AL:AL,MATCH($A41,現金給付!$C:$C,0),1)</f>
        <v>71</v>
      </c>
      <c r="DY41" s="16">
        <f>INDEX(現金給付!AM:AM,MATCH($A41,現金給付!$C:$C,0),1)</f>
        <v>1968007</v>
      </c>
      <c r="DZ41" s="16">
        <f>INDEX(現金給付!AT:AT,MATCH($A41,現金給付!$C:$C,0),1)</f>
        <v>1</v>
      </c>
      <c r="EA41" s="16">
        <f>INDEX(現金給付!AU:AU,MATCH($A41,現金給付!$C:$C,0),1)</f>
        <v>9612</v>
      </c>
      <c r="EB41" s="16">
        <f>INDEX(現金給付!BB:BB,MATCH($A41,現金給付!$C:$C,0),1)</f>
        <v>0</v>
      </c>
      <c r="EC41" s="16">
        <f>INDEX(現金給付!BC:BC,MATCH($A41,現金給付!$C:$C,0),1)</f>
        <v>0</v>
      </c>
      <c r="ED41" s="16">
        <f>INDEX(現金給付!BR:BR,MATCH($A41,現金給付!$C:$C,0),1)</f>
        <v>0</v>
      </c>
      <c r="EE41" s="16">
        <f>INDEX(現金給付!BS:BS,MATCH($A41,現金給付!$C:$C,0),1)</f>
        <v>0</v>
      </c>
      <c r="EF41" s="16">
        <f>INDEX(現金給付!BX:BX,MATCH($A41,現金給付!$C:$C,0),1)</f>
        <v>0</v>
      </c>
      <c r="EG41" s="16">
        <f>INDEX(現金給付!BY:BY,MATCH($A41,現金給付!$C:$C,0),1)</f>
        <v>0</v>
      </c>
      <c r="EH41" s="16">
        <f t="shared" si="47"/>
        <v>540</v>
      </c>
      <c r="EI41" s="16">
        <f t="shared" si="48"/>
        <v>9482864</v>
      </c>
      <c r="EK41" s="7">
        <f t="shared" si="53"/>
        <v>71799</v>
      </c>
      <c r="EL41" s="7">
        <f t="shared" si="54"/>
        <v>2939167998</v>
      </c>
      <c r="EN41" s="69">
        <f>ROUND(EL41/INDEX(被保険者数!O:O,MATCH(A41,被保険者数!A:A,0),1),0)</f>
        <v>870349</v>
      </c>
      <c r="EO41" s="1">
        <f t="shared" si="55"/>
        <v>15</v>
      </c>
      <c r="EP41" s="69">
        <f t="shared" si="49"/>
        <v>1727003990</v>
      </c>
      <c r="EQ41" s="69">
        <f t="shared" si="50"/>
        <v>755276590</v>
      </c>
      <c r="ER41" s="69">
        <f t="shared" si="51"/>
        <v>456887418</v>
      </c>
      <c r="ES41" s="69">
        <f>ROUND(EP41/INDEX(被保険者数!O:O,MATCH(A41,被保険者数!A:A,0),1),0)</f>
        <v>511402</v>
      </c>
      <c r="ET41" s="69">
        <f t="shared" si="56"/>
        <v>14</v>
      </c>
      <c r="EU41" s="69">
        <f>ROUND(EQ41/INDEX(被保険者数!O:O,MATCH(A41,被保険者数!A:A,0),1),0)</f>
        <v>223653</v>
      </c>
      <c r="EV41" s="1">
        <f t="shared" si="57"/>
        <v>8</v>
      </c>
    </row>
    <row r="42" spans="1:152" s="1" customFormat="1" ht="15.95" customHeight="1" x14ac:dyDescent="0.15">
      <c r="A42" s="2" t="s">
        <v>65</v>
      </c>
      <c r="B42" s="6">
        <v>110</v>
      </c>
      <c r="C42" s="7">
        <v>74985370</v>
      </c>
      <c r="D42" s="7">
        <v>67486820</v>
      </c>
      <c r="E42" s="7">
        <v>4307320</v>
      </c>
      <c r="F42" s="7">
        <v>3166430</v>
      </c>
      <c r="G42" s="7">
        <v>24800</v>
      </c>
      <c r="H42" s="7">
        <v>1595</v>
      </c>
      <c r="I42" s="7">
        <v>29995610</v>
      </c>
      <c r="J42" s="7">
        <v>26996049</v>
      </c>
      <c r="K42" s="7">
        <v>132959</v>
      </c>
      <c r="L42" s="7">
        <v>2856094</v>
      </c>
      <c r="M42" s="7">
        <v>10508</v>
      </c>
      <c r="N42" s="7">
        <f t="shared" si="0"/>
        <v>1705</v>
      </c>
      <c r="O42" s="7">
        <f t="shared" si="1"/>
        <v>104980980</v>
      </c>
      <c r="P42" s="7">
        <f t="shared" si="2"/>
        <v>94482869</v>
      </c>
      <c r="Q42" s="7">
        <f t="shared" si="3"/>
        <v>4440279</v>
      </c>
      <c r="R42" s="7">
        <f t="shared" si="4"/>
        <v>6022524</v>
      </c>
      <c r="S42" s="7">
        <f t="shared" si="5"/>
        <v>35308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151</v>
      </c>
      <c r="AA42" s="7">
        <v>2155190</v>
      </c>
      <c r="AB42" s="7">
        <v>1939671</v>
      </c>
      <c r="AC42" s="7">
        <v>7746</v>
      </c>
      <c r="AD42" s="7">
        <v>207773</v>
      </c>
      <c r="AE42" s="7">
        <v>0</v>
      </c>
      <c r="AF42" s="7">
        <f t="shared" si="6"/>
        <v>151</v>
      </c>
      <c r="AG42" s="7">
        <f t="shared" si="7"/>
        <v>2155190</v>
      </c>
      <c r="AH42" s="7">
        <f t="shared" si="8"/>
        <v>1939671</v>
      </c>
      <c r="AI42" s="7">
        <f t="shared" si="9"/>
        <v>7746</v>
      </c>
      <c r="AJ42" s="7">
        <f t="shared" si="10"/>
        <v>207773</v>
      </c>
      <c r="AK42" s="7">
        <f t="shared" si="11"/>
        <v>0</v>
      </c>
      <c r="AL42" s="6">
        <f t="shared" si="12"/>
        <v>1856</v>
      </c>
      <c r="AM42" s="7">
        <f t="shared" si="13"/>
        <v>107136170</v>
      </c>
      <c r="AN42" s="7">
        <f t="shared" si="14"/>
        <v>96422540</v>
      </c>
      <c r="AO42" s="7">
        <f t="shared" si="15"/>
        <v>4448025</v>
      </c>
      <c r="AP42" s="7">
        <f t="shared" si="16"/>
        <v>6230297</v>
      </c>
      <c r="AQ42" s="7">
        <f t="shared" si="17"/>
        <v>35308</v>
      </c>
      <c r="AR42" s="7">
        <v>254</v>
      </c>
      <c r="AS42" s="7">
        <v>2475830</v>
      </c>
      <c r="AT42" s="7">
        <v>2228247</v>
      </c>
      <c r="AU42" s="7">
        <v>1593</v>
      </c>
      <c r="AV42" s="7">
        <v>245990</v>
      </c>
      <c r="AW42" s="7">
        <v>0</v>
      </c>
      <c r="AX42" s="7">
        <f t="shared" si="18"/>
        <v>2110</v>
      </c>
      <c r="AY42" s="7">
        <f t="shared" si="19"/>
        <v>109612000</v>
      </c>
      <c r="AZ42" s="7">
        <f t="shared" si="20"/>
        <v>98650787</v>
      </c>
      <c r="BA42" s="7">
        <f t="shared" si="21"/>
        <v>4449618</v>
      </c>
      <c r="BB42" s="7">
        <f t="shared" si="22"/>
        <v>6476287</v>
      </c>
      <c r="BC42" s="7">
        <f t="shared" si="23"/>
        <v>35308</v>
      </c>
      <c r="BD42" s="6">
        <v>95</v>
      </c>
      <c r="BE42" s="7">
        <v>3232008</v>
      </c>
      <c r="BF42" s="7">
        <v>1814828</v>
      </c>
      <c r="BG42" s="7">
        <v>0</v>
      </c>
      <c r="BH42" s="7">
        <v>1417180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24"/>
        <v>95</v>
      </c>
      <c r="BQ42" s="7">
        <f t="shared" si="25"/>
        <v>3232008</v>
      </c>
      <c r="BR42" s="7">
        <f t="shared" si="26"/>
        <v>1814828</v>
      </c>
      <c r="BS42" s="7">
        <f t="shared" si="27"/>
        <v>0</v>
      </c>
      <c r="BT42" s="7">
        <f t="shared" si="28"/>
        <v>1417180</v>
      </c>
      <c r="BU42" s="7">
        <f t="shared" si="29"/>
        <v>0</v>
      </c>
      <c r="BV42" s="6">
        <v>1</v>
      </c>
      <c r="BW42" s="7">
        <v>154500</v>
      </c>
      <c r="BX42" s="7">
        <v>139050</v>
      </c>
      <c r="BY42" s="7">
        <v>7450</v>
      </c>
      <c r="BZ42" s="7">
        <v>8000</v>
      </c>
      <c r="CA42" s="7">
        <v>0</v>
      </c>
      <c r="CB42" s="7">
        <f t="shared" si="30"/>
        <v>2111</v>
      </c>
      <c r="CC42" s="7">
        <f t="shared" si="31"/>
        <v>112998508</v>
      </c>
      <c r="CD42" s="7">
        <f t="shared" si="32"/>
        <v>100604665</v>
      </c>
      <c r="CE42" s="7">
        <f t="shared" si="33"/>
        <v>4457068</v>
      </c>
      <c r="CF42" s="7">
        <f t="shared" si="34"/>
        <v>7901467</v>
      </c>
      <c r="CG42" s="7">
        <f t="shared" si="35"/>
        <v>35308</v>
      </c>
      <c r="CH42" s="100">
        <v>8</v>
      </c>
      <c r="CI42" s="101">
        <v>25780</v>
      </c>
      <c r="CJ42" s="101">
        <v>23202</v>
      </c>
      <c r="CK42" s="101">
        <v>0</v>
      </c>
      <c r="CL42" s="101">
        <v>2578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52"/>
        <v>8</v>
      </c>
      <c r="DA42" s="101">
        <f t="shared" si="36"/>
        <v>25780</v>
      </c>
      <c r="DB42" s="101">
        <f t="shared" si="37"/>
        <v>23202</v>
      </c>
      <c r="DC42" s="101">
        <f t="shared" si="38"/>
        <v>0</v>
      </c>
      <c r="DD42" s="101">
        <f t="shared" si="39"/>
        <v>2578</v>
      </c>
      <c r="DE42" s="101">
        <f t="shared" si="40"/>
        <v>0</v>
      </c>
      <c r="DF42" s="101">
        <f t="shared" si="41"/>
        <v>2119</v>
      </c>
      <c r="DG42" s="101">
        <f t="shared" si="42"/>
        <v>113024288</v>
      </c>
      <c r="DH42" s="101">
        <f t="shared" si="43"/>
        <v>100627867</v>
      </c>
      <c r="DI42" s="101">
        <f t="shared" si="44"/>
        <v>4457068</v>
      </c>
      <c r="DJ42" s="101">
        <f t="shared" si="45"/>
        <v>7904045</v>
      </c>
      <c r="DK42" s="101">
        <f t="shared" si="46"/>
        <v>35308</v>
      </c>
      <c r="DL42" s="101">
        <v>81</v>
      </c>
      <c r="DM42" s="101">
        <v>59</v>
      </c>
      <c r="DN42" s="101">
        <v>140</v>
      </c>
      <c r="DO42" s="101">
        <v>0</v>
      </c>
      <c r="DP42" s="101">
        <v>4</v>
      </c>
      <c r="DR42" s="16">
        <f>INDEX(現金給付!F:F,MATCH($A42,現金給付!$C:$C,0),1)</f>
        <v>8</v>
      </c>
      <c r="DS42" s="16">
        <f>INDEX(現金給付!G:G,MATCH($A42,現金給付!$C:$C,0),1)</f>
        <v>23202</v>
      </c>
      <c r="DT42" s="16">
        <f>INDEX(現金給付!N:N,MATCH($A42,現金給付!$C:$C,0),1)</f>
        <v>0</v>
      </c>
      <c r="DU42" s="16">
        <f>INDEX(現金給付!O:O,MATCH($A42,現金給付!$C:$C,0),1)</f>
        <v>0</v>
      </c>
      <c r="DV42" s="16">
        <f>INDEX(現金給付!V:V,MATCH($A42,現金給付!$C:$C,0),1)</f>
        <v>0</v>
      </c>
      <c r="DW42" s="16">
        <f>INDEX(現金給付!W:W,MATCH($A42,現金給付!$C:$C,0),1)</f>
        <v>0</v>
      </c>
      <c r="DX42" s="16">
        <f>INDEX(現金給付!AL:AL,MATCH($A42,現金給付!$C:$C,0),1)</f>
        <v>1</v>
      </c>
      <c r="DY42" s="16">
        <f>INDEX(現金給付!AM:AM,MATCH($A42,現金給付!$C:$C,0),1)</f>
        <v>36347</v>
      </c>
      <c r="DZ42" s="16">
        <f>INDEX(現金給付!AT:AT,MATCH($A42,現金給付!$C:$C,0),1)</f>
        <v>0</v>
      </c>
      <c r="EA42" s="16">
        <f>INDEX(現金給付!AU:AU,MATCH($A42,現金給付!$C:$C,0),1)</f>
        <v>0</v>
      </c>
      <c r="EB42" s="16">
        <f>INDEX(現金給付!BB:BB,MATCH($A42,現金給付!$C:$C,0),1)</f>
        <v>0</v>
      </c>
      <c r="EC42" s="16">
        <f>INDEX(現金給付!BC:BC,MATCH($A42,現金給付!$C:$C,0),1)</f>
        <v>0</v>
      </c>
      <c r="ED42" s="16">
        <f>INDEX(現金給付!BR:BR,MATCH($A42,現金給付!$C:$C,0),1)</f>
        <v>0</v>
      </c>
      <c r="EE42" s="16">
        <f>INDEX(現金給付!BS:BS,MATCH($A42,現金給付!$C:$C,0),1)</f>
        <v>0</v>
      </c>
      <c r="EF42" s="16">
        <f>INDEX(現金給付!BX:BX,MATCH($A42,現金給付!$C:$C,0),1)</f>
        <v>0</v>
      </c>
      <c r="EG42" s="16">
        <f>INDEX(現金給付!BY:BY,MATCH($A42,現金給付!$C:$C,0),1)</f>
        <v>0</v>
      </c>
      <c r="EH42" s="16">
        <f t="shared" si="47"/>
        <v>9</v>
      </c>
      <c r="EI42" s="16">
        <f t="shared" si="48"/>
        <v>59549</v>
      </c>
      <c r="EK42" s="7">
        <f t="shared" si="53"/>
        <v>2120</v>
      </c>
      <c r="EL42" s="7">
        <f t="shared" si="54"/>
        <v>113058057</v>
      </c>
      <c r="EN42" s="69">
        <f>ROUND(EL42/INDEX(被保険者数!O:O,MATCH(A42,被保険者数!A:A,0),1),0)</f>
        <v>706613</v>
      </c>
      <c r="EO42" s="1">
        <f t="shared" si="55"/>
        <v>35</v>
      </c>
      <c r="EP42" s="69">
        <f t="shared" si="49"/>
        <v>74985370</v>
      </c>
      <c r="EQ42" s="69">
        <f t="shared" si="50"/>
        <v>32150800</v>
      </c>
      <c r="ER42" s="69">
        <f t="shared" si="51"/>
        <v>5921887</v>
      </c>
      <c r="ES42" s="69">
        <f>ROUND(EP42/INDEX(被保険者数!O:O,MATCH(A42,被保険者数!A:A,0),1),0)</f>
        <v>468659</v>
      </c>
      <c r="ET42" s="69">
        <f t="shared" si="56"/>
        <v>23</v>
      </c>
      <c r="EU42" s="69">
        <f>ROUND(EQ42/INDEX(被保険者数!O:O,MATCH(A42,被保険者数!A:A,0),1),0)</f>
        <v>200943</v>
      </c>
      <c r="EV42" s="1">
        <f t="shared" si="57"/>
        <v>21</v>
      </c>
    </row>
    <row r="43" spans="1:152" s="1" customFormat="1" ht="15.95" customHeight="1" x14ac:dyDescent="0.15">
      <c r="A43" s="2" t="s">
        <v>66</v>
      </c>
      <c r="B43" s="6">
        <v>342</v>
      </c>
      <c r="C43" s="7">
        <v>218985100</v>
      </c>
      <c r="D43" s="7">
        <v>197086549</v>
      </c>
      <c r="E43" s="7">
        <v>13659077</v>
      </c>
      <c r="F43" s="7">
        <v>7748218</v>
      </c>
      <c r="G43" s="7">
        <v>491256</v>
      </c>
      <c r="H43" s="7">
        <v>4360</v>
      </c>
      <c r="I43" s="7">
        <v>73015840</v>
      </c>
      <c r="J43" s="7">
        <v>65714256</v>
      </c>
      <c r="K43" s="7">
        <v>1044201</v>
      </c>
      <c r="L43" s="7">
        <v>6140448</v>
      </c>
      <c r="M43" s="7">
        <v>116935</v>
      </c>
      <c r="N43" s="7">
        <f t="shared" si="0"/>
        <v>4702</v>
      </c>
      <c r="O43" s="7">
        <f t="shared" si="1"/>
        <v>292000940</v>
      </c>
      <c r="P43" s="7">
        <f t="shared" si="2"/>
        <v>262800805</v>
      </c>
      <c r="Q43" s="7">
        <f t="shared" si="3"/>
        <v>14703278</v>
      </c>
      <c r="R43" s="7">
        <f t="shared" si="4"/>
        <v>13888666</v>
      </c>
      <c r="S43" s="7">
        <f t="shared" si="5"/>
        <v>608191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380</v>
      </c>
      <c r="AA43" s="7">
        <v>5028290</v>
      </c>
      <c r="AB43" s="7">
        <v>4525461</v>
      </c>
      <c r="AC43" s="7">
        <v>0</v>
      </c>
      <c r="AD43" s="7">
        <v>502829</v>
      </c>
      <c r="AE43" s="7">
        <v>0</v>
      </c>
      <c r="AF43" s="7">
        <f t="shared" si="6"/>
        <v>380</v>
      </c>
      <c r="AG43" s="7">
        <f t="shared" si="7"/>
        <v>5028290</v>
      </c>
      <c r="AH43" s="7">
        <f t="shared" si="8"/>
        <v>4525461</v>
      </c>
      <c r="AI43" s="7">
        <f t="shared" si="9"/>
        <v>0</v>
      </c>
      <c r="AJ43" s="7">
        <f t="shared" si="10"/>
        <v>502829</v>
      </c>
      <c r="AK43" s="7">
        <f t="shared" si="11"/>
        <v>0</v>
      </c>
      <c r="AL43" s="6">
        <f t="shared" si="12"/>
        <v>5082</v>
      </c>
      <c r="AM43" s="7">
        <f t="shared" si="13"/>
        <v>297029230</v>
      </c>
      <c r="AN43" s="7">
        <f t="shared" si="14"/>
        <v>267326266</v>
      </c>
      <c r="AO43" s="7">
        <f t="shared" si="15"/>
        <v>14703278</v>
      </c>
      <c r="AP43" s="7">
        <f t="shared" si="16"/>
        <v>14391495</v>
      </c>
      <c r="AQ43" s="7">
        <f t="shared" si="17"/>
        <v>608191</v>
      </c>
      <c r="AR43" s="7">
        <v>1661</v>
      </c>
      <c r="AS43" s="7">
        <v>24156210</v>
      </c>
      <c r="AT43" s="7">
        <v>21740589</v>
      </c>
      <c r="AU43" s="7">
        <v>222384</v>
      </c>
      <c r="AV43" s="7">
        <v>1952860</v>
      </c>
      <c r="AW43" s="7">
        <v>240377</v>
      </c>
      <c r="AX43" s="7">
        <f t="shared" si="18"/>
        <v>6743</v>
      </c>
      <c r="AY43" s="7">
        <f t="shared" si="19"/>
        <v>321185440</v>
      </c>
      <c r="AZ43" s="7">
        <f t="shared" si="20"/>
        <v>289066855</v>
      </c>
      <c r="BA43" s="7">
        <f t="shared" si="21"/>
        <v>14925662</v>
      </c>
      <c r="BB43" s="7">
        <f t="shared" si="22"/>
        <v>16344355</v>
      </c>
      <c r="BC43" s="7">
        <f t="shared" si="23"/>
        <v>848568</v>
      </c>
      <c r="BD43" s="6">
        <v>332</v>
      </c>
      <c r="BE43" s="7">
        <v>10245478</v>
      </c>
      <c r="BF43" s="7">
        <v>6479548</v>
      </c>
      <c r="BG43" s="7">
        <v>0</v>
      </c>
      <c r="BH43" s="7">
        <v>3740520</v>
      </c>
      <c r="BI43" s="7">
        <v>25410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24"/>
        <v>332</v>
      </c>
      <c r="BQ43" s="7">
        <f t="shared" si="25"/>
        <v>10245478</v>
      </c>
      <c r="BR43" s="7">
        <f t="shared" si="26"/>
        <v>6479548</v>
      </c>
      <c r="BS43" s="7">
        <f t="shared" si="27"/>
        <v>0</v>
      </c>
      <c r="BT43" s="7">
        <f t="shared" si="28"/>
        <v>3740520</v>
      </c>
      <c r="BU43" s="7">
        <f t="shared" si="29"/>
        <v>25410</v>
      </c>
      <c r="BV43" s="6">
        <v>27</v>
      </c>
      <c r="BW43" s="7">
        <v>1059600</v>
      </c>
      <c r="BX43" s="7">
        <v>953640</v>
      </c>
      <c r="BY43" s="7">
        <v>0</v>
      </c>
      <c r="BZ43" s="7">
        <v>43436</v>
      </c>
      <c r="CA43" s="7">
        <v>62524</v>
      </c>
      <c r="CB43" s="7">
        <f t="shared" si="30"/>
        <v>6770</v>
      </c>
      <c r="CC43" s="7">
        <f t="shared" si="31"/>
        <v>332490518</v>
      </c>
      <c r="CD43" s="7">
        <f t="shared" si="32"/>
        <v>296500043</v>
      </c>
      <c r="CE43" s="7">
        <f t="shared" si="33"/>
        <v>14925662</v>
      </c>
      <c r="CF43" s="7">
        <f t="shared" si="34"/>
        <v>20128311</v>
      </c>
      <c r="CG43" s="7">
        <f t="shared" si="35"/>
        <v>936502</v>
      </c>
      <c r="CH43" s="100">
        <v>22</v>
      </c>
      <c r="CI43" s="101">
        <v>126848</v>
      </c>
      <c r="CJ43" s="101">
        <v>114154</v>
      </c>
      <c r="CK43" s="101">
        <v>0</v>
      </c>
      <c r="CL43" s="101">
        <v>12694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52"/>
        <v>22</v>
      </c>
      <c r="DA43" s="101">
        <f t="shared" si="36"/>
        <v>126848</v>
      </c>
      <c r="DB43" s="101">
        <f t="shared" si="37"/>
        <v>114154</v>
      </c>
      <c r="DC43" s="101">
        <f t="shared" si="38"/>
        <v>0</v>
      </c>
      <c r="DD43" s="101">
        <f t="shared" si="39"/>
        <v>12694</v>
      </c>
      <c r="DE43" s="101">
        <f t="shared" si="40"/>
        <v>0</v>
      </c>
      <c r="DF43" s="101">
        <f t="shared" si="41"/>
        <v>6792</v>
      </c>
      <c r="DG43" s="101">
        <f t="shared" si="42"/>
        <v>332617366</v>
      </c>
      <c r="DH43" s="101">
        <f t="shared" si="43"/>
        <v>296614197</v>
      </c>
      <c r="DI43" s="101">
        <f t="shared" si="44"/>
        <v>14925662</v>
      </c>
      <c r="DJ43" s="101">
        <f t="shared" si="45"/>
        <v>20141005</v>
      </c>
      <c r="DK43" s="101">
        <f t="shared" si="46"/>
        <v>936502</v>
      </c>
      <c r="DL43" s="101">
        <v>255</v>
      </c>
      <c r="DM43" s="101">
        <v>73</v>
      </c>
      <c r="DN43" s="101">
        <v>328</v>
      </c>
      <c r="DO43" s="101">
        <v>19</v>
      </c>
      <c r="DP43" s="101">
        <v>10</v>
      </c>
      <c r="DR43" s="16">
        <f>INDEX(現金給付!F:F,MATCH($A43,現金給付!$C:$C,0),1)</f>
        <v>22</v>
      </c>
      <c r="DS43" s="16">
        <f>INDEX(現金給付!G:G,MATCH($A43,現金給付!$C:$C,0),1)</f>
        <v>114154</v>
      </c>
      <c r="DT43" s="16">
        <f>INDEX(現金給付!N:N,MATCH($A43,現金給付!$C:$C,0),1)</f>
        <v>1</v>
      </c>
      <c r="DU43" s="16">
        <f>INDEX(現金給付!O:O,MATCH($A43,現金給付!$C:$C,0),1)</f>
        <v>12519</v>
      </c>
      <c r="DV43" s="16">
        <f>INDEX(現金給付!V:V,MATCH($A43,現金給付!$C:$C,0),1)</f>
        <v>8</v>
      </c>
      <c r="DW43" s="16">
        <f>INDEX(現金給付!W:W,MATCH($A43,現金給付!$C:$C,0),1)</f>
        <v>161010</v>
      </c>
      <c r="DX43" s="16">
        <f>INDEX(現金給付!AL:AL,MATCH($A43,現金給付!$C:$C,0),1)</f>
        <v>9</v>
      </c>
      <c r="DY43" s="16">
        <f>INDEX(現金給付!AM:AM,MATCH($A43,現金給付!$C:$C,0),1)</f>
        <v>341862</v>
      </c>
      <c r="DZ43" s="16">
        <f>INDEX(現金給付!AT:AT,MATCH($A43,現金給付!$C:$C,0),1)</f>
        <v>3</v>
      </c>
      <c r="EA43" s="16">
        <f>INDEX(現金給付!AU:AU,MATCH($A43,現金給付!$C:$C,0),1)</f>
        <v>21870</v>
      </c>
      <c r="EB43" s="16">
        <f>INDEX(現金給付!BB:BB,MATCH($A43,現金給付!$C:$C,0),1)</f>
        <v>0</v>
      </c>
      <c r="EC43" s="16">
        <f>INDEX(現金給付!BC:BC,MATCH($A43,現金給付!$C:$C,0),1)</f>
        <v>0</v>
      </c>
      <c r="ED43" s="16">
        <f>INDEX(現金給付!BR:BR,MATCH($A43,現金給付!$C:$C,0),1)</f>
        <v>0</v>
      </c>
      <c r="EE43" s="16">
        <f>INDEX(現金給付!BS:BS,MATCH($A43,現金給付!$C:$C,0),1)</f>
        <v>0</v>
      </c>
      <c r="EF43" s="16">
        <f>INDEX(現金給付!BX:BX,MATCH($A43,現金給付!$C:$C,0),1)</f>
        <v>0</v>
      </c>
      <c r="EG43" s="16">
        <f>INDEX(現金給付!BY:BY,MATCH($A43,現金給付!$C:$C,0),1)</f>
        <v>0</v>
      </c>
      <c r="EH43" s="16">
        <f t="shared" si="47"/>
        <v>43</v>
      </c>
      <c r="EI43" s="16">
        <f t="shared" si="48"/>
        <v>651415</v>
      </c>
      <c r="EK43" s="7">
        <f t="shared" si="53"/>
        <v>6813</v>
      </c>
      <c r="EL43" s="7">
        <f t="shared" si="54"/>
        <v>333141933</v>
      </c>
      <c r="EN43" s="69">
        <f>ROUND(EL43/INDEX(被保険者数!O:O,MATCH(A43,被保険者数!A:A,0),1),0)</f>
        <v>771162</v>
      </c>
      <c r="EO43" s="1">
        <f t="shared" si="55"/>
        <v>27</v>
      </c>
      <c r="EP43" s="69">
        <f t="shared" si="49"/>
        <v>218985100</v>
      </c>
      <c r="EQ43" s="69">
        <f t="shared" si="50"/>
        <v>78044130</v>
      </c>
      <c r="ER43" s="69">
        <f t="shared" si="51"/>
        <v>36112703</v>
      </c>
      <c r="ES43" s="69">
        <f>ROUND(EP43/INDEX(被保険者数!O:O,MATCH(A43,被保険者数!A:A,0),1),0)</f>
        <v>506910</v>
      </c>
      <c r="ET43" s="69">
        <f t="shared" si="56"/>
        <v>17</v>
      </c>
      <c r="EU43" s="69">
        <f>ROUND(EQ43/INDEX(被保険者数!O:O,MATCH(A43,被保険者数!A:A,0),1),0)</f>
        <v>180658</v>
      </c>
      <c r="EV43" s="1">
        <f t="shared" si="57"/>
        <v>32</v>
      </c>
    </row>
    <row r="44" spans="1:152" s="1" customFormat="1" ht="15.95" customHeight="1" thickBot="1" x14ac:dyDescent="0.2">
      <c r="A44" s="8" t="s">
        <v>67</v>
      </c>
      <c r="B44" s="9">
        <v>139</v>
      </c>
      <c r="C44" s="10">
        <v>84450430</v>
      </c>
      <c r="D44" s="10">
        <v>76005367</v>
      </c>
      <c r="E44" s="10">
        <v>5334313</v>
      </c>
      <c r="F44" s="10">
        <v>3060900</v>
      </c>
      <c r="G44" s="10">
        <v>49850</v>
      </c>
      <c r="H44" s="10">
        <v>1390</v>
      </c>
      <c r="I44" s="10">
        <v>29252930</v>
      </c>
      <c r="J44" s="10">
        <v>26327629</v>
      </c>
      <c r="K44" s="10">
        <v>810270</v>
      </c>
      <c r="L44" s="10">
        <v>1976086</v>
      </c>
      <c r="M44" s="10">
        <v>138945</v>
      </c>
      <c r="N44" s="10">
        <f t="shared" si="0"/>
        <v>1529</v>
      </c>
      <c r="O44" s="10">
        <f t="shared" si="1"/>
        <v>113703360</v>
      </c>
      <c r="P44" s="10">
        <f t="shared" si="2"/>
        <v>102332996</v>
      </c>
      <c r="Q44" s="10">
        <f t="shared" si="3"/>
        <v>6144583</v>
      </c>
      <c r="R44" s="10">
        <f t="shared" si="4"/>
        <v>5036986</v>
      </c>
      <c r="S44" s="10">
        <f t="shared" si="5"/>
        <v>188795</v>
      </c>
      <c r="T44" s="9">
        <v>1</v>
      </c>
      <c r="U44" s="10">
        <v>289380</v>
      </c>
      <c r="V44" s="10">
        <v>260442</v>
      </c>
      <c r="W44" s="10">
        <v>138</v>
      </c>
      <c r="X44" s="10">
        <v>28800</v>
      </c>
      <c r="Y44" s="10">
        <v>0</v>
      </c>
      <c r="Z44" s="10">
        <v>155</v>
      </c>
      <c r="AA44" s="10">
        <v>3237590</v>
      </c>
      <c r="AB44" s="10">
        <v>2913831</v>
      </c>
      <c r="AC44" s="10">
        <v>21782</v>
      </c>
      <c r="AD44" s="10">
        <v>301977</v>
      </c>
      <c r="AE44" s="10">
        <v>0</v>
      </c>
      <c r="AF44" s="10">
        <f t="shared" si="6"/>
        <v>156</v>
      </c>
      <c r="AG44" s="10">
        <f t="shared" si="7"/>
        <v>3526970</v>
      </c>
      <c r="AH44" s="10">
        <f t="shared" si="8"/>
        <v>3174273</v>
      </c>
      <c r="AI44" s="10">
        <f t="shared" si="9"/>
        <v>21920</v>
      </c>
      <c r="AJ44" s="10">
        <f t="shared" si="10"/>
        <v>330777</v>
      </c>
      <c r="AK44" s="10">
        <f t="shared" si="11"/>
        <v>0</v>
      </c>
      <c r="AL44" s="9">
        <f t="shared" si="12"/>
        <v>1685</v>
      </c>
      <c r="AM44" s="10">
        <f t="shared" si="13"/>
        <v>117230330</v>
      </c>
      <c r="AN44" s="10">
        <f t="shared" si="14"/>
        <v>105507269</v>
      </c>
      <c r="AO44" s="10">
        <f t="shared" si="15"/>
        <v>6166503</v>
      </c>
      <c r="AP44" s="10">
        <f t="shared" si="16"/>
        <v>5367763</v>
      </c>
      <c r="AQ44" s="10">
        <f t="shared" si="17"/>
        <v>188795</v>
      </c>
      <c r="AR44" s="10">
        <v>1139</v>
      </c>
      <c r="AS44" s="10">
        <v>17505100</v>
      </c>
      <c r="AT44" s="10">
        <v>15754590</v>
      </c>
      <c r="AU44" s="10">
        <v>28627</v>
      </c>
      <c r="AV44" s="10">
        <v>1603898</v>
      </c>
      <c r="AW44" s="10">
        <v>117985</v>
      </c>
      <c r="AX44" s="7">
        <f t="shared" si="18"/>
        <v>2824</v>
      </c>
      <c r="AY44" s="7">
        <f t="shared" si="19"/>
        <v>134735430</v>
      </c>
      <c r="AZ44" s="7">
        <f t="shared" si="20"/>
        <v>121261859</v>
      </c>
      <c r="BA44" s="7">
        <f t="shared" si="21"/>
        <v>6195130</v>
      </c>
      <c r="BB44" s="7">
        <f t="shared" si="22"/>
        <v>6971661</v>
      </c>
      <c r="BC44" s="7">
        <f t="shared" si="23"/>
        <v>306780</v>
      </c>
      <c r="BD44" s="9">
        <v>132</v>
      </c>
      <c r="BE44" s="10">
        <v>4980177</v>
      </c>
      <c r="BF44" s="10">
        <v>3068987</v>
      </c>
      <c r="BG44" s="10">
        <v>0</v>
      </c>
      <c r="BH44" s="10">
        <v>1911190</v>
      </c>
      <c r="BI44" s="10">
        <v>0</v>
      </c>
      <c r="BJ44" s="10">
        <v>1</v>
      </c>
      <c r="BK44" s="10">
        <v>15320</v>
      </c>
      <c r="BL44" s="10">
        <v>5520</v>
      </c>
      <c r="BM44" s="10">
        <v>0</v>
      </c>
      <c r="BN44" s="10">
        <v>9800</v>
      </c>
      <c r="BO44" s="10">
        <v>0</v>
      </c>
      <c r="BP44" s="10">
        <f t="shared" si="24"/>
        <v>133</v>
      </c>
      <c r="BQ44" s="10">
        <f t="shared" si="25"/>
        <v>4995497</v>
      </c>
      <c r="BR44" s="10">
        <f t="shared" si="26"/>
        <v>3074507</v>
      </c>
      <c r="BS44" s="10">
        <f t="shared" si="27"/>
        <v>0</v>
      </c>
      <c r="BT44" s="10">
        <f t="shared" si="28"/>
        <v>1920990</v>
      </c>
      <c r="BU44" s="10">
        <f t="shared" si="29"/>
        <v>0</v>
      </c>
      <c r="BV44" s="9">
        <v>7</v>
      </c>
      <c r="BW44" s="10">
        <v>1102530</v>
      </c>
      <c r="BX44" s="10">
        <v>992277</v>
      </c>
      <c r="BY44" s="10">
        <v>25689</v>
      </c>
      <c r="BZ44" s="10">
        <v>29070</v>
      </c>
      <c r="CA44" s="10">
        <v>55494</v>
      </c>
      <c r="CB44" s="7">
        <f t="shared" si="30"/>
        <v>2831</v>
      </c>
      <c r="CC44" s="7">
        <f t="shared" si="31"/>
        <v>140833457</v>
      </c>
      <c r="CD44" s="7">
        <f t="shared" si="32"/>
        <v>125328643</v>
      </c>
      <c r="CE44" s="7">
        <f t="shared" si="33"/>
        <v>6220819</v>
      </c>
      <c r="CF44" s="7">
        <f t="shared" si="34"/>
        <v>8921721</v>
      </c>
      <c r="CG44" s="7">
        <f t="shared" si="35"/>
        <v>362274</v>
      </c>
      <c r="CH44" s="100">
        <v>2</v>
      </c>
      <c r="CI44" s="101">
        <v>9440</v>
      </c>
      <c r="CJ44" s="101">
        <v>8496</v>
      </c>
      <c r="CK44" s="101">
        <v>0</v>
      </c>
      <c r="CL44" s="101">
        <v>944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52"/>
        <v>2</v>
      </c>
      <c r="DA44" s="101">
        <f t="shared" si="36"/>
        <v>9440</v>
      </c>
      <c r="DB44" s="101">
        <f t="shared" si="37"/>
        <v>8496</v>
      </c>
      <c r="DC44" s="101">
        <f t="shared" si="38"/>
        <v>0</v>
      </c>
      <c r="DD44" s="101">
        <f t="shared" si="39"/>
        <v>944</v>
      </c>
      <c r="DE44" s="101">
        <f t="shared" si="40"/>
        <v>0</v>
      </c>
      <c r="DF44" s="101">
        <f t="shared" si="41"/>
        <v>2833</v>
      </c>
      <c r="DG44" s="101">
        <f t="shared" si="42"/>
        <v>140842897</v>
      </c>
      <c r="DH44" s="101">
        <f t="shared" si="43"/>
        <v>125337139</v>
      </c>
      <c r="DI44" s="101">
        <f t="shared" si="44"/>
        <v>6220819</v>
      </c>
      <c r="DJ44" s="101">
        <f t="shared" si="45"/>
        <v>8922665</v>
      </c>
      <c r="DK44" s="101">
        <f t="shared" si="46"/>
        <v>362274</v>
      </c>
      <c r="DL44" s="101">
        <v>105</v>
      </c>
      <c r="DM44" s="101">
        <v>60</v>
      </c>
      <c r="DN44" s="101">
        <v>165</v>
      </c>
      <c r="DO44" s="101">
        <v>4</v>
      </c>
      <c r="DP44" s="101">
        <v>0</v>
      </c>
      <c r="DR44" s="16">
        <f>INDEX(現金給付!F:F,MATCH($A44,現金給付!$C:$C,0),1)</f>
        <v>2</v>
      </c>
      <c r="DS44" s="16">
        <f>INDEX(現金給付!G:G,MATCH($A44,現金給付!$C:$C,0),1)</f>
        <v>8496</v>
      </c>
      <c r="DT44" s="16">
        <f>INDEX(現金給付!N:N,MATCH($A44,現金給付!$C:$C,0),1)</f>
        <v>17</v>
      </c>
      <c r="DU44" s="16">
        <f>INDEX(現金給付!O:O,MATCH($A44,現金給付!$C:$C,0),1)</f>
        <v>234423</v>
      </c>
      <c r="DV44" s="16">
        <f>INDEX(現金給付!V:V,MATCH($A44,現金給付!$C:$C,0),1)</f>
        <v>18</v>
      </c>
      <c r="DW44" s="16">
        <f>INDEX(現金給付!W:W,MATCH($A44,現金給付!$C:$C,0),1)</f>
        <v>319716</v>
      </c>
      <c r="DX44" s="16">
        <f>INDEX(現金給付!AL:AL,MATCH($A44,現金給付!$C:$C,0),1)</f>
        <v>0</v>
      </c>
      <c r="DY44" s="16">
        <f>INDEX(現金給付!AM:AM,MATCH($A44,現金給付!$C:$C,0),1)</f>
        <v>0</v>
      </c>
      <c r="DZ44" s="16">
        <f>INDEX(現金給付!AT:AT,MATCH($A44,現金給付!$C:$C,0),1)</f>
        <v>0</v>
      </c>
      <c r="EA44" s="16">
        <f>INDEX(現金給付!AU:AU,MATCH($A44,現金給付!$C:$C,0),1)</f>
        <v>0</v>
      </c>
      <c r="EB44" s="16">
        <f>INDEX(現金給付!BB:BB,MATCH($A44,現金給付!$C:$C,0),1)</f>
        <v>0</v>
      </c>
      <c r="EC44" s="16">
        <f>INDEX(現金給付!BC:BC,MATCH($A44,現金給付!$C:$C,0),1)</f>
        <v>0</v>
      </c>
      <c r="ED44" s="16">
        <f>INDEX(現金給付!BR:BR,MATCH($A44,現金給付!$C:$C,0),1)</f>
        <v>0</v>
      </c>
      <c r="EE44" s="16">
        <f>INDEX(現金給付!BS:BS,MATCH($A44,現金給付!$C:$C,0),1)</f>
        <v>0</v>
      </c>
      <c r="EF44" s="16">
        <f>INDEX(現金給付!BX:BX,MATCH($A44,現金給付!$C:$C,0),1)</f>
        <v>0</v>
      </c>
      <c r="EG44" s="16">
        <f>INDEX(現金給付!BY:BY,MATCH($A44,現金給付!$C:$C,0),1)</f>
        <v>0</v>
      </c>
      <c r="EH44" s="16">
        <f t="shared" si="47"/>
        <v>37</v>
      </c>
      <c r="EI44" s="16">
        <f t="shared" si="48"/>
        <v>562635</v>
      </c>
      <c r="EK44" s="7">
        <f t="shared" si="53"/>
        <v>2868</v>
      </c>
      <c r="EL44" s="7">
        <f t="shared" si="54"/>
        <v>141396092</v>
      </c>
      <c r="EN44" s="69">
        <f>ROUND(EL44/INDEX(被保険者数!O:O,MATCH(A44,被保険者数!A:A,0),1),0)</f>
        <v>924157</v>
      </c>
      <c r="EO44" s="1">
        <f t="shared" si="55"/>
        <v>8</v>
      </c>
      <c r="EP44" s="69">
        <f t="shared" si="49"/>
        <v>84739810</v>
      </c>
      <c r="EQ44" s="69">
        <f t="shared" si="50"/>
        <v>32490520</v>
      </c>
      <c r="ER44" s="69">
        <f t="shared" si="51"/>
        <v>24165762</v>
      </c>
      <c r="ES44" s="69">
        <f>ROUND(EP44/INDEX(被保険者数!O:O,MATCH(A44,被保険者数!A:A,0),1),0)</f>
        <v>553855</v>
      </c>
      <c r="ET44" s="69">
        <f t="shared" si="56"/>
        <v>10</v>
      </c>
      <c r="EU44" s="69">
        <f>ROUND(EQ44/INDEX(被保険者数!O:O,MATCH(A44,被保険者数!A:A,0),1),0)</f>
        <v>212356</v>
      </c>
      <c r="EV44" s="1">
        <f t="shared" si="57"/>
        <v>12</v>
      </c>
    </row>
    <row r="45" spans="1:152" s="1" customFormat="1" ht="15.95" customHeight="1" thickTop="1" x14ac:dyDescent="0.15">
      <c r="A45" s="2" t="s">
        <v>145</v>
      </c>
      <c r="B45" s="11">
        <f t="shared" ref="B45:AG45" si="58">SUM(B4:B44)</f>
        <v>116401</v>
      </c>
      <c r="C45" s="12">
        <f t="shared" si="58"/>
        <v>73372765890</v>
      </c>
      <c r="D45" s="12">
        <f t="shared" si="58"/>
        <v>66035980929</v>
      </c>
      <c r="E45" s="12">
        <f t="shared" si="58"/>
        <v>4338858049</v>
      </c>
      <c r="F45" s="12">
        <f t="shared" si="58"/>
        <v>2833913143</v>
      </c>
      <c r="G45" s="12">
        <f t="shared" si="58"/>
        <v>164013773</v>
      </c>
      <c r="H45" s="12">
        <f t="shared" si="58"/>
        <v>1575902</v>
      </c>
      <c r="I45" s="12">
        <f t="shared" si="58"/>
        <v>30069986540</v>
      </c>
      <c r="J45" s="12">
        <f t="shared" si="58"/>
        <v>27063553372</v>
      </c>
      <c r="K45" s="12">
        <f t="shared" si="58"/>
        <v>651363972</v>
      </c>
      <c r="L45" s="12">
        <f t="shared" si="58"/>
        <v>2102747863</v>
      </c>
      <c r="M45" s="12">
        <f t="shared" si="58"/>
        <v>252321153</v>
      </c>
      <c r="N45" s="12">
        <f t="shared" si="58"/>
        <v>1692303</v>
      </c>
      <c r="O45" s="12">
        <f t="shared" si="58"/>
        <v>103442752430</v>
      </c>
      <c r="P45" s="12">
        <f t="shared" si="58"/>
        <v>93099534301</v>
      </c>
      <c r="Q45" s="12">
        <f t="shared" si="58"/>
        <v>4990222021</v>
      </c>
      <c r="R45" s="12">
        <f t="shared" si="58"/>
        <v>4936661006</v>
      </c>
      <c r="S45" s="12">
        <f t="shared" si="58"/>
        <v>416334926</v>
      </c>
      <c r="T45" s="11">
        <f t="shared" si="58"/>
        <v>294</v>
      </c>
      <c r="U45" s="12">
        <f t="shared" si="58"/>
        <v>96053770</v>
      </c>
      <c r="V45" s="12">
        <f t="shared" si="58"/>
        <v>86448303</v>
      </c>
      <c r="W45" s="12">
        <f t="shared" si="58"/>
        <v>3744239</v>
      </c>
      <c r="X45" s="12">
        <f t="shared" si="58"/>
        <v>5861228</v>
      </c>
      <c r="Y45" s="12">
        <f t="shared" si="58"/>
        <v>0</v>
      </c>
      <c r="Z45" s="12">
        <f t="shared" si="58"/>
        <v>207759</v>
      </c>
      <c r="AA45" s="12">
        <f t="shared" si="58"/>
        <v>2907329940</v>
      </c>
      <c r="AB45" s="12">
        <f t="shared" si="58"/>
        <v>2616598032</v>
      </c>
      <c r="AC45" s="12">
        <f t="shared" si="58"/>
        <v>1594702</v>
      </c>
      <c r="AD45" s="12">
        <f t="shared" si="58"/>
        <v>288590523</v>
      </c>
      <c r="AE45" s="12">
        <f t="shared" si="58"/>
        <v>546683</v>
      </c>
      <c r="AF45" s="12">
        <f t="shared" si="58"/>
        <v>208053</v>
      </c>
      <c r="AG45" s="12">
        <f t="shared" si="58"/>
        <v>3003383710</v>
      </c>
      <c r="AH45" s="12">
        <f t="shared" ref="AH45:BM45" si="59">SUM(AH4:AH44)</f>
        <v>2703046335</v>
      </c>
      <c r="AI45" s="12">
        <f t="shared" si="59"/>
        <v>5338941</v>
      </c>
      <c r="AJ45" s="12">
        <f t="shared" si="59"/>
        <v>294451751</v>
      </c>
      <c r="AK45" s="12">
        <f t="shared" si="59"/>
        <v>546683</v>
      </c>
      <c r="AL45" s="11">
        <f t="shared" si="59"/>
        <v>1900356</v>
      </c>
      <c r="AM45" s="12">
        <f t="shared" si="59"/>
        <v>106446136140</v>
      </c>
      <c r="AN45" s="12">
        <f t="shared" si="59"/>
        <v>95802580636</v>
      </c>
      <c r="AO45" s="12">
        <f t="shared" si="59"/>
        <v>4995560962</v>
      </c>
      <c r="AP45" s="12">
        <f t="shared" si="59"/>
        <v>5231112757</v>
      </c>
      <c r="AQ45" s="12">
        <f t="shared" si="59"/>
        <v>416881609</v>
      </c>
      <c r="AR45" s="12">
        <f t="shared" si="59"/>
        <v>1164165</v>
      </c>
      <c r="AS45" s="12">
        <f t="shared" si="59"/>
        <v>15563892350</v>
      </c>
      <c r="AT45" s="12">
        <f t="shared" si="59"/>
        <v>14007515513</v>
      </c>
      <c r="AU45" s="12">
        <f t="shared" si="59"/>
        <v>151747033</v>
      </c>
      <c r="AV45" s="12">
        <f t="shared" si="59"/>
        <v>1317537940</v>
      </c>
      <c r="AW45" s="12">
        <f t="shared" si="59"/>
        <v>87091864</v>
      </c>
      <c r="AX45" s="12">
        <f t="shared" si="59"/>
        <v>3064521</v>
      </c>
      <c r="AY45" s="12">
        <f t="shared" si="59"/>
        <v>122010028490</v>
      </c>
      <c r="AZ45" s="12">
        <f t="shared" si="59"/>
        <v>109810096149</v>
      </c>
      <c r="BA45" s="12">
        <f t="shared" si="59"/>
        <v>5147307995</v>
      </c>
      <c r="BB45" s="12">
        <f t="shared" si="59"/>
        <v>6548650697</v>
      </c>
      <c r="BC45" s="12">
        <f t="shared" si="59"/>
        <v>503973473</v>
      </c>
      <c r="BD45" s="11">
        <f t="shared" si="59"/>
        <v>112701</v>
      </c>
      <c r="BE45" s="12">
        <f t="shared" si="59"/>
        <v>3934253479</v>
      </c>
      <c r="BF45" s="12">
        <f t="shared" si="59"/>
        <v>2348440829</v>
      </c>
      <c r="BG45" s="12">
        <f t="shared" si="59"/>
        <v>0</v>
      </c>
      <c r="BH45" s="12">
        <f t="shared" si="59"/>
        <v>1583232300</v>
      </c>
      <c r="BI45" s="12">
        <f t="shared" si="59"/>
        <v>2580350</v>
      </c>
      <c r="BJ45" s="12">
        <f t="shared" si="59"/>
        <v>293</v>
      </c>
      <c r="BK45" s="12">
        <f t="shared" si="59"/>
        <v>2357940</v>
      </c>
      <c r="BL45" s="12">
        <f t="shared" si="59"/>
        <v>1220360</v>
      </c>
      <c r="BM45" s="12">
        <f t="shared" si="59"/>
        <v>0</v>
      </c>
      <c r="BN45" s="12">
        <f t="shared" ref="BN45:CG45" si="60">SUM(BN4:BN44)</f>
        <v>1137580</v>
      </c>
      <c r="BO45" s="12">
        <f t="shared" si="60"/>
        <v>0</v>
      </c>
      <c r="BP45" s="12">
        <f t="shared" si="60"/>
        <v>112994</v>
      </c>
      <c r="BQ45" s="12">
        <f t="shared" si="60"/>
        <v>3936611419</v>
      </c>
      <c r="BR45" s="12">
        <f t="shared" si="60"/>
        <v>2349661189</v>
      </c>
      <c r="BS45" s="12">
        <f t="shared" si="60"/>
        <v>0</v>
      </c>
      <c r="BT45" s="12">
        <f t="shared" si="60"/>
        <v>1584369880</v>
      </c>
      <c r="BU45" s="12">
        <f t="shared" si="60"/>
        <v>2580350</v>
      </c>
      <c r="BV45" s="11">
        <f t="shared" si="60"/>
        <v>15565</v>
      </c>
      <c r="BW45" s="12">
        <f t="shared" si="60"/>
        <v>2070745865</v>
      </c>
      <c r="BX45" s="12">
        <f t="shared" si="60"/>
        <v>1863671275.5</v>
      </c>
      <c r="BY45" s="12">
        <f t="shared" si="60"/>
        <v>69190020</v>
      </c>
      <c r="BZ45" s="12">
        <f t="shared" si="60"/>
        <v>90083689.5</v>
      </c>
      <c r="CA45" s="12">
        <f t="shared" si="60"/>
        <v>47800880</v>
      </c>
      <c r="CB45" s="12">
        <f t="shared" si="60"/>
        <v>3080086</v>
      </c>
      <c r="CC45" s="12">
        <f t="shared" si="60"/>
        <v>128017385774</v>
      </c>
      <c r="CD45" s="12">
        <f t="shared" si="60"/>
        <v>114023428613.5</v>
      </c>
      <c r="CE45" s="12">
        <f t="shared" si="60"/>
        <v>5216498015</v>
      </c>
      <c r="CF45" s="12">
        <f t="shared" si="60"/>
        <v>8223104266.5</v>
      </c>
      <c r="CG45" s="12">
        <f t="shared" si="60"/>
        <v>554354703</v>
      </c>
      <c r="CH45" s="103">
        <f>SUM(CH4:CH44)</f>
        <v>14414</v>
      </c>
      <c r="CI45" s="104">
        <f t="shared" ref="CI45:DP45" si="61">SUM(CI4:CI44)</f>
        <v>89227060</v>
      </c>
      <c r="CJ45" s="104">
        <f t="shared" si="61"/>
        <v>80300277</v>
      </c>
      <c r="CK45" s="104">
        <f t="shared" si="61"/>
        <v>0</v>
      </c>
      <c r="CL45" s="104">
        <f t="shared" si="61"/>
        <v>8926783</v>
      </c>
      <c r="CM45" s="104">
        <f t="shared" si="61"/>
        <v>0</v>
      </c>
      <c r="CN45" s="104">
        <f t="shared" si="61"/>
        <v>0</v>
      </c>
      <c r="CO45" s="104">
        <f t="shared" si="61"/>
        <v>0</v>
      </c>
      <c r="CP45" s="104">
        <f t="shared" si="61"/>
        <v>0</v>
      </c>
      <c r="CQ45" s="104">
        <f t="shared" si="61"/>
        <v>0</v>
      </c>
      <c r="CR45" s="104">
        <f t="shared" si="61"/>
        <v>0</v>
      </c>
      <c r="CS45" s="104">
        <f t="shared" si="61"/>
        <v>0</v>
      </c>
      <c r="CT45" s="104">
        <f t="shared" si="61"/>
        <v>0</v>
      </c>
      <c r="CU45" s="104">
        <f t="shared" si="61"/>
        <v>0</v>
      </c>
      <c r="CV45" s="104">
        <f t="shared" si="61"/>
        <v>0</v>
      </c>
      <c r="CW45" s="104">
        <f t="shared" si="61"/>
        <v>0</v>
      </c>
      <c r="CX45" s="104">
        <f t="shared" si="61"/>
        <v>0</v>
      </c>
      <c r="CY45" s="104">
        <f t="shared" si="61"/>
        <v>0</v>
      </c>
      <c r="CZ45" s="105">
        <f t="shared" si="61"/>
        <v>14414</v>
      </c>
      <c r="DA45" s="104">
        <f t="shared" si="61"/>
        <v>89227060</v>
      </c>
      <c r="DB45" s="104">
        <f t="shared" si="61"/>
        <v>80300277</v>
      </c>
      <c r="DC45" s="104">
        <f t="shared" si="61"/>
        <v>0</v>
      </c>
      <c r="DD45" s="104">
        <f t="shared" si="61"/>
        <v>8926783</v>
      </c>
      <c r="DE45" s="104">
        <f t="shared" si="61"/>
        <v>0</v>
      </c>
      <c r="DF45" s="104">
        <f t="shared" si="61"/>
        <v>3094500</v>
      </c>
      <c r="DG45" s="104">
        <f>SUM(DG4:DG44)</f>
        <v>128106612834</v>
      </c>
      <c r="DH45" s="104">
        <f t="shared" si="61"/>
        <v>114103728890.5</v>
      </c>
      <c r="DI45" s="104">
        <f t="shared" si="61"/>
        <v>5216498015</v>
      </c>
      <c r="DJ45" s="104">
        <f t="shared" si="61"/>
        <v>8232031049.5</v>
      </c>
      <c r="DK45" s="104">
        <f t="shared" si="61"/>
        <v>554354703</v>
      </c>
      <c r="DL45" s="104">
        <f t="shared" si="61"/>
        <v>87023</v>
      </c>
      <c r="DM45" s="104">
        <f t="shared" si="61"/>
        <v>51359</v>
      </c>
      <c r="DN45" s="104">
        <f t="shared" si="61"/>
        <v>138382</v>
      </c>
      <c r="DO45" s="104">
        <f t="shared" si="61"/>
        <v>17589</v>
      </c>
      <c r="DP45" s="104">
        <f t="shared" si="61"/>
        <v>3184</v>
      </c>
      <c r="DR45" s="17">
        <f>SUM(DR4:DR44)</f>
        <v>14330</v>
      </c>
      <c r="DS45" s="17">
        <f t="shared" ref="DS45:EG45" si="62">SUM(DS4:DS44)</f>
        <v>79765863</v>
      </c>
      <c r="DT45" s="17">
        <f t="shared" si="62"/>
        <v>4546</v>
      </c>
      <c r="DU45" s="17">
        <f t="shared" si="62"/>
        <v>85661304</v>
      </c>
      <c r="DV45" s="17">
        <f t="shared" si="62"/>
        <v>7424</v>
      </c>
      <c r="DW45" s="17">
        <f t="shared" si="62"/>
        <v>205278447</v>
      </c>
      <c r="DX45" s="17">
        <f t="shared" si="62"/>
        <v>3415</v>
      </c>
      <c r="DY45" s="17">
        <f t="shared" si="62"/>
        <v>115230093</v>
      </c>
      <c r="DZ45" s="17">
        <f t="shared" si="62"/>
        <v>85</v>
      </c>
      <c r="EA45" s="17">
        <f t="shared" si="62"/>
        <v>2598315</v>
      </c>
      <c r="EB45" s="17">
        <f t="shared" si="62"/>
        <v>29</v>
      </c>
      <c r="EC45" s="17">
        <f t="shared" si="62"/>
        <v>2977785</v>
      </c>
      <c r="ED45" s="17">
        <f t="shared" si="62"/>
        <v>0</v>
      </c>
      <c r="EE45" s="17">
        <f t="shared" si="62"/>
        <v>0</v>
      </c>
      <c r="EF45" s="17">
        <f t="shared" si="62"/>
        <v>1</v>
      </c>
      <c r="EG45" s="17">
        <f t="shared" si="62"/>
        <v>34470</v>
      </c>
      <c r="EH45" s="17">
        <f t="shared" si="47"/>
        <v>29830</v>
      </c>
      <c r="EI45" s="17">
        <f t="shared" si="48"/>
        <v>491546277</v>
      </c>
      <c r="EK45" s="12">
        <f>SUM(EK4:EK44)</f>
        <v>3109916</v>
      </c>
      <c r="EL45" s="12">
        <f>SUM(EL4:EL44)</f>
        <v>128508932051</v>
      </c>
      <c r="EN45" s="69">
        <f>ROUND(EL45/INDEX(被保険者数!O:O,MATCH(A45,被保険者数!A:A,0),1),0)</f>
        <v>809903</v>
      </c>
      <c r="EO45" s="1">
        <f t="shared" si="55"/>
        <v>22</v>
      </c>
      <c r="EP45" s="69">
        <f t="shared" si="49"/>
        <v>73468819660</v>
      </c>
      <c r="EQ45" s="69">
        <f t="shared" si="50"/>
        <v>32977316480</v>
      </c>
      <c r="ER45" s="69">
        <f t="shared" si="51"/>
        <v>22062795911</v>
      </c>
      <c r="ES45" s="69">
        <f>ROUND(EP45/INDEX(被保険者数!O:O,MATCH(A45,被保険者数!A:A,0),1),0)</f>
        <v>463023</v>
      </c>
      <c r="ET45" s="69">
        <f t="shared" si="56"/>
        <v>24</v>
      </c>
      <c r="EU45" s="69">
        <f>ROUND(EQ45/INDEX(被保険者数!O:O,MATCH(A45,被保険者数!A:A,0),1),0)</f>
        <v>207833</v>
      </c>
      <c r="EV45" s="1">
        <f t="shared" si="57"/>
        <v>16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63">SUM(EP4:EP44)</f>
        <v>73468819660</v>
      </c>
      <c r="EQ46" s="18">
        <f t="shared" si="63"/>
        <v>32977316480</v>
      </c>
      <c r="ER46" s="18">
        <f t="shared" si="63"/>
        <v>22062795911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64">IF(OR(EP46="",EP45=EP46),"","×")</f>
        <v/>
      </c>
      <c r="EQ47" s="70" t="str">
        <f t="shared" si="64"/>
        <v/>
      </c>
      <c r="ER47" s="70" t="str">
        <f t="shared" si="64"/>
        <v/>
      </c>
      <c r="ES47" s="70"/>
      <c r="ET47" s="70"/>
      <c r="EU47" s="70"/>
      <c r="EV47" s="70"/>
    </row>
  </sheetData>
  <sheetProtection sheet="1" formatCells="0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B1:S1"/>
    <mergeCell ref="B2:G2"/>
    <mergeCell ref="H2:M2"/>
    <mergeCell ref="N2:S2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CZ1:DE2"/>
    <mergeCell ref="DF1:DK2"/>
    <mergeCell ref="DL1:DP2"/>
    <mergeCell ref="BV1:CA2"/>
    <mergeCell ref="CB1:CG2"/>
    <mergeCell ref="CH1:CS1"/>
    <mergeCell ref="CH2:CM2"/>
    <mergeCell ref="CN2:CS2"/>
    <mergeCell ref="CT1:CY2"/>
  </mergeCells>
  <phoneticPr fontId="4"/>
  <conditionalFormatting sqref="EN47:EV47">
    <cfRule type="cellIs" dxfId="2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r:id="rId1"/>
  <headerFooter alignWithMargins="0">
    <oddHeader>&amp;L&amp;A&amp;C&amp;16令和６年度分&amp;R&amp;D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21BA-3C17-46AF-835D-CD81E01CA01A}"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B1" sqref="B1:S1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3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 t="s">
        <v>1</v>
      </c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 t="s">
        <v>2</v>
      </c>
      <c r="AM1" s="224"/>
      <c r="AN1" s="224"/>
      <c r="AO1" s="224"/>
      <c r="AP1" s="224"/>
      <c r="AQ1" s="224"/>
      <c r="AR1" s="223" t="s">
        <v>3</v>
      </c>
      <c r="AS1" s="223"/>
      <c r="AT1" s="223"/>
      <c r="AU1" s="223"/>
      <c r="AV1" s="223"/>
      <c r="AW1" s="223"/>
      <c r="AX1" s="224" t="s">
        <v>4</v>
      </c>
      <c r="AY1" s="224"/>
      <c r="AZ1" s="224"/>
      <c r="BA1" s="224"/>
      <c r="BB1" s="224"/>
      <c r="BC1" s="224"/>
      <c r="BD1" s="223" t="s">
        <v>5</v>
      </c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 t="s">
        <v>6</v>
      </c>
      <c r="BW1" s="223"/>
      <c r="BX1" s="223"/>
      <c r="BY1" s="223"/>
      <c r="BZ1" s="223"/>
      <c r="CA1" s="223"/>
      <c r="CB1" s="224" t="s">
        <v>7</v>
      </c>
      <c r="CC1" s="224"/>
      <c r="CD1" s="224"/>
      <c r="CE1" s="224"/>
      <c r="CF1" s="224"/>
      <c r="CG1" s="224"/>
      <c r="CH1" s="226" t="s">
        <v>8</v>
      </c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8"/>
      <c r="CT1" s="225" t="s">
        <v>9</v>
      </c>
      <c r="CU1" s="225"/>
      <c r="CV1" s="225"/>
      <c r="CW1" s="225"/>
      <c r="CX1" s="225"/>
      <c r="CY1" s="225"/>
      <c r="CZ1" s="225" t="s">
        <v>10</v>
      </c>
      <c r="DA1" s="225"/>
      <c r="DB1" s="225"/>
      <c r="DC1" s="225"/>
      <c r="DD1" s="225"/>
      <c r="DE1" s="225"/>
      <c r="DF1" s="225" t="s">
        <v>11</v>
      </c>
      <c r="DG1" s="225"/>
      <c r="DH1" s="225"/>
      <c r="DI1" s="225"/>
      <c r="DJ1" s="225"/>
      <c r="DK1" s="225"/>
      <c r="DL1" s="225" t="s">
        <v>12</v>
      </c>
      <c r="DM1" s="225"/>
      <c r="DN1" s="225"/>
      <c r="DO1" s="225"/>
      <c r="DP1" s="225"/>
      <c r="DR1" s="233" t="s">
        <v>68</v>
      </c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29" t="s">
        <v>69</v>
      </c>
      <c r="EI1" s="230"/>
      <c r="EK1" s="229" t="s">
        <v>70</v>
      </c>
      <c r="EL1" s="230"/>
    </row>
    <row r="2" spans="1:152" s="1" customFormat="1" ht="24" customHeight="1" x14ac:dyDescent="0.2">
      <c r="B2" s="223" t="s">
        <v>13</v>
      </c>
      <c r="C2" s="223"/>
      <c r="D2" s="223"/>
      <c r="E2" s="223"/>
      <c r="F2" s="223"/>
      <c r="G2" s="223"/>
      <c r="H2" s="223" t="s">
        <v>14</v>
      </c>
      <c r="I2" s="223"/>
      <c r="J2" s="223"/>
      <c r="K2" s="223"/>
      <c r="L2" s="223"/>
      <c r="M2" s="223"/>
      <c r="N2" s="224" t="s">
        <v>15</v>
      </c>
      <c r="O2" s="224"/>
      <c r="P2" s="224"/>
      <c r="Q2" s="224"/>
      <c r="R2" s="224"/>
      <c r="S2" s="224"/>
      <c r="T2" s="223" t="s">
        <v>13</v>
      </c>
      <c r="U2" s="223"/>
      <c r="V2" s="223"/>
      <c r="W2" s="223"/>
      <c r="X2" s="223"/>
      <c r="Y2" s="223"/>
      <c r="Z2" s="223" t="s">
        <v>14</v>
      </c>
      <c r="AA2" s="223"/>
      <c r="AB2" s="223"/>
      <c r="AC2" s="223"/>
      <c r="AD2" s="223"/>
      <c r="AE2" s="223"/>
      <c r="AF2" s="224" t="s">
        <v>15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3"/>
      <c r="AS2" s="223"/>
      <c r="AT2" s="223"/>
      <c r="AU2" s="223"/>
      <c r="AV2" s="223"/>
      <c r="AW2" s="223"/>
      <c r="AX2" s="224"/>
      <c r="AY2" s="224"/>
      <c r="AZ2" s="224"/>
      <c r="BA2" s="224"/>
      <c r="BB2" s="224"/>
      <c r="BC2" s="224"/>
      <c r="BD2" s="223" t="s">
        <v>0</v>
      </c>
      <c r="BE2" s="223"/>
      <c r="BF2" s="223"/>
      <c r="BG2" s="223"/>
      <c r="BH2" s="223"/>
      <c r="BI2" s="223"/>
      <c r="BJ2" s="223" t="s">
        <v>1</v>
      </c>
      <c r="BK2" s="223"/>
      <c r="BL2" s="223"/>
      <c r="BM2" s="223"/>
      <c r="BN2" s="223"/>
      <c r="BO2" s="223"/>
      <c r="BP2" s="224" t="s">
        <v>15</v>
      </c>
      <c r="BQ2" s="224"/>
      <c r="BR2" s="224"/>
      <c r="BS2" s="224"/>
      <c r="BT2" s="224"/>
      <c r="BU2" s="224"/>
      <c r="BV2" s="223"/>
      <c r="BW2" s="223"/>
      <c r="BX2" s="223"/>
      <c r="BY2" s="223"/>
      <c r="BZ2" s="223"/>
      <c r="CA2" s="223"/>
      <c r="CB2" s="224"/>
      <c r="CC2" s="224"/>
      <c r="CD2" s="224"/>
      <c r="CE2" s="224"/>
      <c r="CF2" s="224"/>
      <c r="CG2" s="224"/>
      <c r="CH2" s="226" t="s">
        <v>16</v>
      </c>
      <c r="CI2" s="227"/>
      <c r="CJ2" s="227"/>
      <c r="CK2" s="227"/>
      <c r="CL2" s="227"/>
      <c r="CM2" s="228"/>
      <c r="CN2" s="226" t="s">
        <v>17</v>
      </c>
      <c r="CO2" s="227"/>
      <c r="CP2" s="227"/>
      <c r="CQ2" s="227"/>
      <c r="CR2" s="227"/>
      <c r="CS2" s="228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R2" s="231" t="s">
        <v>16</v>
      </c>
      <c r="DS2" s="231"/>
      <c r="DT2" s="231" t="s">
        <v>74</v>
      </c>
      <c r="DU2" s="231"/>
      <c r="DV2" s="232" t="s">
        <v>73</v>
      </c>
      <c r="DW2" s="232"/>
      <c r="DX2" s="231" t="s">
        <v>72</v>
      </c>
      <c r="DY2" s="231"/>
      <c r="DZ2" s="231" t="s">
        <v>71</v>
      </c>
      <c r="EA2" s="231"/>
      <c r="EB2" s="231" t="s">
        <v>78</v>
      </c>
      <c r="EC2" s="231"/>
      <c r="ED2" s="231" t="s">
        <v>75</v>
      </c>
      <c r="EE2" s="231"/>
      <c r="EF2" s="231" t="s">
        <v>79</v>
      </c>
      <c r="EG2" s="231"/>
      <c r="EH2" s="230"/>
      <c r="EI2" s="230"/>
      <c r="EK2" s="230"/>
      <c r="EL2" s="230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5532</v>
      </c>
      <c r="C4" s="7">
        <v>3732898630</v>
      </c>
      <c r="D4" s="7">
        <v>2986318676</v>
      </c>
      <c r="E4" s="7">
        <v>478138234</v>
      </c>
      <c r="F4" s="7">
        <v>263095418</v>
      </c>
      <c r="G4" s="7">
        <v>5346302</v>
      </c>
      <c r="H4" s="7">
        <v>109793</v>
      </c>
      <c r="I4" s="7">
        <v>1977078660</v>
      </c>
      <c r="J4" s="7">
        <v>1581649724</v>
      </c>
      <c r="K4" s="7">
        <v>110633721</v>
      </c>
      <c r="L4" s="7">
        <v>264431574</v>
      </c>
      <c r="M4" s="7">
        <v>20363641</v>
      </c>
      <c r="N4" s="7">
        <f t="shared" ref="N4:N44" si="0">B4+H4</f>
        <v>115325</v>
      </c>
      <c r="O4" s="7">
        <f t="shared" ref="O4:S44" si="1">C4+I4</f>
        <v>5709977290</v>
      </c>
      <c r="P4" s="7">
        <f t="shared" si="1"/>
        <v>4567968400</v>
      </c>
      <c r="Q4" s="7">
        <f t="shared" si="1"/>
        <v>588771955</v>
      </c>
      <c r="R4" s="7">
        <f t="shared" si="1"/>
        <v>527526992</v>
      </c>
      <c r="S4" s="7">
        <f t="shared" si="1"/>
        <v>25709943</v>
      </c>
      <c r="T4" s="6">
        <v>24</v>
      </c>
      <c r="U4" s="7">
        <v>4767400</v>
      </c>
      <c r="V4" s="7">
        <v>3813936</v>
      </c>
      <c r="W4" s="7">
        <v>235196</v>
      </c>
      <c r="X4" s="7">
        <v>718268</v>
      </c>
      <c r="Y4" s="7">
        <v>0</v>
      </c>
      <c r="Z4" s="7">
        <v>17062</v>
      </c>
      <c r="AA4" s="7">
        <v>222316860</v>
      </c>
      <c r="AB4" s="7">
        <v>177853488</v>
      </c>
      <c r="AC4" s="7">
        <v>1924542</v>
      </c>
      <c r="AD4" s="7">
        <v>42492180</v>
      </c>
      <c r="AE4" s="7">
        <v>46650</v>
      </c>
      <c r="AF4" s="7">
        <f t="shared" ref="AF4:AK44" si="2">T4+Z4</f>
        <v>17086</v>
      </c>
      <c r="AG4" s="7">
        <f t="shared" si="2"/>
        <v>227084260</v>
      </c>
      <c r="AH4" s="7">
        <f t="shared" si="2"/>
        <v>181667424</v>
      </c>
      <c r="AI4" s="7">
        <f t="shared" si="2"/>
        <v>2159738</v>
      </c>
      <c r="AJ4" s="7">
        <f t="shared" si="2"/>
        <v>43210448</v>
      </c>
      <c r="AK4" s="7">
        <f t="shared" si="2"/>
        <v>46650</v>
      </c>
      <c r="AL4" s="6">
        <f t="shared" ref="AL4:AQ44" si="3">AF4+N4</f>
        <v>132411</v>
      </c>
      <c r="AM4" s="7">
        <f t="shared" si="3"/>
        <v>5937061550</v>
      </c>
      <c r="AN4" s="7">
        <f t="shared" si="3"/>
        <v>4749635824</v>
      </c>
      <c r="AO4" s="7">
        <f t="shared" si="3"/>
        <v>590931693</v>
      </c>
      <c r="AP4" s="7">
        <f t="shared" si="3"/>
        <v>570737440</v>
      </c>
      <c r="AQ4" s="7">
        <f t="shared" si="3"/>
        <v>25756593</v>
      </c>
      <c r="AR4" s="7">
        <v>81534</v>
      </c>
      <c r="AS4" s="7">
        <v>1054603380</v>
      </c>
      <c r="AT4" s="7">
        <v>843682702</v>
      </c>
      <c r="AU4" s="7">
        <v>36528168</v>
      </c>
      <c r="AV4" s="7">
        <v>165181296</v>
      </c>
      <c r="AW4" s="7">
        <v>9211214</v>
      </c>
      <c r="AX4" s="7">
        <f t="shared" ref="AX4:BC44" si="4">AL4+AR4</f>
        <v>213945</v>
      </c>
      <c r="AY4" s="7">
        <f t="shared" si="4"/>
        <v>6991664930</v>
      </c>
      <c r="AZ4" s="7">
        <f t="shared" si="4"/>
        <v>5593318526</v>
      </c>
      <c r="BA4" s="7">
        <f t="shared" si="4"/>
        <v>627459861</v>
      </c>
      <c r="BB4" s="7">
        <f t="shared" si="4"/>
        <v>735918736</v>
      </c>
      <c r="BC4" s="7">
        <f t="shared" si="4"/>
        <v>34967807</v>
      </c>
      <c r="BD4" s="6">
        <v>5347</v>
      </c>
      <c r="BE4" s="7">
        <v>154666881</v>
      </c>
      <c r="BF4" s="7">
        <v>44676631</v>
      </c>
      <c r="BG4" s="7">
        <v>0</v>
      </c>
      <c r="BH4" s="7">
        <v>109637280</v>
      </c>
      <c r="BI4" s="7">
        <v>352970</v>
      </c>
      <c r="BJ4" s="7">
        <v>24</v>
      </c>
      <c r="BK4" s="7">
        <v>94557</v>
      </c>
      <c r="BL4" s="7">
        <v>28747</v>
      </c>
      <c r="BM4" s="7">
        <v>0</v>
      </c>
      <c r="BN4" s="7">
        <v>65810</v>
      </c>
      <c r="BO4" s="7">
        <v>0</v>
      </c>
      <c r="BP4" s="7">
        <f t="shared" ref="BP4:BU44" si="5">BD4+BJ4</f>
        <v>5371</v>
      </c>
      <c r="BQ4" s="7">
        <f t="shared" si="5"/>
        <v>154761438</v>
      </c>
      <c r="BR4" s="7">
        <f t="shared" si="5"/>
        <v>44705378</v>
      </c>
      <c r="BS4" s="7">
        <f t="shared" si="5"/>
        <v>0</v>
      </c>
      <c r="BT4" s="7">
        <f t="shared" si="5"/>
        <v>109703090</v>
      </c>
      <c r="BU4" s="7">
        <f t="shared" si="5"/>
        <v>352970</v>
      </c>
      <c r="BV4" s="6">
        <v>1011</v>
      </c>
      <c r="BW4" s="7">
        <v>157416670</v>
      </c>
      <c r="BX4" s="7">
        <v>125933336</v>
      </c>
      <c r="BY4" s="7">
        <v>17767950</v>
      </c>
      <c r="BZ4" s="7">
        <v>9741720</v>
      </c>
      <c r="CA4" s="7">
        <v>3973664</v>
      </c>
      <c r="CB4" s="7">
        <f t="shared" ref="CB4:CB44" si="6">AX4+BV4</f>
        <v>214956</v>
      </c>
      <c r="CC4" s="7">
        <f t="shared" ref="CC4:CG44" si="7">AY4+BQ4+BW4</f>
        <v>7303843038</v>
      </c>
      <c r="CD4" s="7">
        <f t="shared" si="7"/>
        <v>5763957240</v>
      </c>
      <c r="CE4" s="7">
        <f t="shared" si="7"/>
        <v>645227811</v>
      </c>
      <c r="CF4" s="7">
        <f t="shared" si="7"/>
        <v>855363546</v>
      </c>
      <c r="CG4" s="7">
        <f t="shared" si="7"/>
        <v>39294441</v>
      </c>
      <c r="CH4" s="100">
        <v>1074</v>
      </c>
      <c r="CI4" s="101">
        <v>6631980</v>
      </c>
      <c r="CJ4" s="101">
        <v>5305344</v>
      </c>
      <c r="CK4" s="101">
        <v>0</v>
      </c>
      <c r="CL4" s="101">
        <v>1326636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1074</v>
      </c>
      <c r="DA4" s="101">
        <f t="shared" ref="DA4:DE44" si="8">CI4+CO4+CU4</f>
        <v>6631980</v>
      </c>
      <c r="DB4" s="101">
        <f t="shared" si="8"/>
        <v>5305344</v>
      </c>
      <c r="DC4" s="101">
        <f t="shared" si="8"/>
        <v>0</v>
      </c>
      <c r="DD4" s="101">
        <f t="shared" si="8"/>
        <v>1326636</v>
      </c>
      <c r="DE4" s="101">
        <f t="shared" si="8"/>
        <v>0</v>
      </c>
      <c r="DF4" s="101">
        <f t="shared" ref="DF4:DK44" si="9">CB4+CZ4</f>
        <v>216030</v>
      </c>
      <c r="DG4" s="101">
        <f t="shared" si="9"/>
        <v>7310475018</v>
      </c>
      <c r="DH4" s="101">
        <f t="shared" si="9"/>
        <v>5769262584</v>
      </c>
      <c r="DI4" s="101">
        <f t="shared" si="9"/>
        <v>645227811</v>
      </c>
      <c r="DJ4" s="101">
        <f t="shared" si="9"/>
        <v>856690182</v>
      </c>
      <c r="DK4" s="101">
        <f t="shared" si="9"/>
        <v>39294441</v>
      </c>
      <c r="DL4" s="101">
        <v>4314</v>
      </c>
      <c r="DM4" s="101">
        <v>18368</v>
      </c>
      <c r="DN4" s="101">
        <v>22682</v>
      </c>
      <c r="DO4" s="101">
        <v>631</v>
      </c>
      <c r="DP4" s="101">
        <v>923</v>
      </c>
      <c r="DR4" s="16">
        <f>INDEX(現金給付!H:H,MATCH($A4,現金給付!$C:$C,0),1)</f>
        <v>1095</v>
      </c>
      <c r="DS4" s="16">
        <f>INDEX(現金給付!I:I,MATCH($A4,現金給付!$C:$C,0),1)</f>
        <v>5405662</v>
      </c>
      <c r="DT4" s="16">
        <f>INDEX(現金給付!P:P,MATCH($A4,現金給付!$C:$C,0),1)</f>
        <v>392</v>
      </c>
      <c r="DU4" s="16">
        <f>INDEX(現金給付!Q:Q,MATCH($A4,現金給付!$C:$C,0),1)</f>
        <v>7029063</v>
      </c>
      <c r="DV4" s="16">
        <f>INDEX(現金給付!X:X,MATCH($A4,現金給付!$C:$C,0),1)</f>
        <v>628</v>
      </c>
      <c r="DW4" s="16">
        <f>INDEX(現金給付!Y:Y,MATCH($A4,現金給付!$C:$C,0),1)</f>
        <v>16045332</v>
      </c>
      <c r="DX4" s="16">
        <f>INDEX(現金給付!AN:AN,MATCH($A4,現金給付!$C:$C,0),1)</f>
        <v>218</v>
      </c>
      <c r="DY4" s="16">
        <f>INDEX(現金給付!AO:AO,MATCH($A4,現金給付!$C:$C,0),1)</f>
        <v>6347285</v>
      </c>
      <c r="DZ4" s="16">
        <f>INDEX(現金給付!AV:AV,MATCH($A4,現金給付!$C:$C,0),1)</f>
        <v>5</v>
      </c>
      <c r="EA4" s="16">
        <f>INDEX(現金給付!AW:AW,MATCH($A4,現金給付!$C:$C,0),1)</f>
        <v>71880</v>
      </c>
      <c r="EB4" s="16">
        <f>INDEX(現金給付!BD:BD,MATCH($A4,現金給付!$C:$C,0),1)</f>
        <v>0</v>
      </c>
      <c r="EC4" s="16">
        <f>INDEX(現金給付!BE:BE,MATCH($A4,現金給付!$C:$C,0),1)</f>
        <v>0</v>
      </c>
      <c r="ED4" s="16">
        <f>INDEX(現金給付!BT:BT,MATCH($A4,現金給付!$C:$C,0),1)</f>
        <v>0</v>
      </c>
      <c r="EE4" s="16">
        <f>INDEX(現金給付!BU:BU,MATCH($A4,現金給付!$C:$C,0),1)</f>
        <v>0</v>
      </c>
      <c r="EF4" s="16">
        <v>0</v>
      </c>
      <c r="EG4" s="16">
        <v>0</v>
      </c>
      <c r="EH4" s="16">
        <f t="shared" ref="EH4:EI45" si="10">SUM(DR4,DT4,DV4,DX4,DZ4,EB4,EF4,ED4)</f>
        <v>2338</v>
      </c>
      <c r="EI4" s="16">
        <f t="shared" si="10"/>
        <v>34899222</v>
      </c>
      <c r="EK4" s="7">
        <f>CB4+EH4</f>
        <v>217294</v>
      </c>
      <c r="EL4" s="7">
        <f>CC4+EI4</f>
        <v>7338742260</v>
      </c>
      <c r="EN4" s="69">
        <f>ROUND(EL4/INDEX(被保険者数!O:O,MATCH(A4,被保険者数!A:A,0),1),0)</f>
        <v>204456</v>
      </c>
      <c r="EO4" s="1">
        <f>RANK(EN4,$EN$4:$EN$45)</f>
        <v>1</v>
      </c>
      <c r="EP4" s="69">
        <f t="shared" ref="EP4:EP45" si="11">C4+U4</f>
        <v>3737666030</v>
      </c>
      <c r="EQ4" s="69">
        <f t="shared" ref="EQ4:EQ45" si="12">I4+AA4</f>
        <v>2199395520</v>
      </c>
      <c r="ER4" s="69">
        <f t="shared" ref="ER4:ER45" si="13">EL4-EP4-EQ4</f>
        <v>1401680710</v>
      </c>
      <c r="ES4" s="69">
        <f>ROUND(EP4/INDEX(被保険者数!O:O,MATCH(A4,被保険者数!A:A,0),1),0)</f>
        <v>104131</v>
      </c>
      <c r="ET4" s="69">
        <f>RANK(ES4,$ES$4:$ES$45)</f>
        <v>4</v>
      </c>
      <c r="EU4" s="69">
        <f>ROUND(EQ4/INDEX(被保険者数!O:O,MATCH(A4,被保険者数!A:A,0),1),0)</f>
        <v>61275</v>
      </c>
      <c r="EV4" s="1">
        <f>RANK(EU4,$EU$4:$EU$45)</f>
        <v>2</v>
      </c>
    </row>
    <row r="5" spans="1:152" s="1" customFormat="1" ht="15.95" customHeight="1" x14ac:dyDescent="0.15">
      <c r="A5" s="2" t="s">
        <v>27</v>
      </c>
      <c r="B5" s="6">
        <v>1492</v>
      </c>
      <c r="C5" s="7">
        <v>1054521730</v>
      </c>
      <c r="D5" s="7">
        <v>843617368</v>
      </c>
      <c r="E5" s="7">
        <v>139153778</v>
      </c>
      <c r="F5" s="7">
        <v>68008288</v>
      </c>
      <c r="G5" s="7">
        <v>3742300</v>
      </c>
      <c r="H5" s="7">
        <v>26800</v>
      </c>
      <c r="I5" s="7">
        <v>486106490</v>
      </c>
      <c r="J5" s="7">
        <v>388877693</v>
      </c>
      <c r="K5" s="7">
        <v>27928712</v>
      </c>
      <c r="L5" s="7">
        <v>66475752</v>
      </c>
      <c r="M5" s="7">
        <v>2824333</v>
      </c>
      <c r="N5" s="7">
        <f t="shared" si="0"/>
        <v>28292</v>
      </c>
      <c r="O5" s="7">
        <f t="shared" si="1"/>
        <v>1540628220</v>
      </c>
      <c r="P5" s="7">
        <f t="shared" si="1"/>
        <v>1232495061</v>
      </c>
      <c r="Q5" s="7">
        <f t="shared" si="1"/>
        <v>167082490</v>
      </c>
      <c r="R5" s="7">
        <f t="shared" si="1"/>
        <v>134484040</v>
      </c>
      <c r="S5" s="7">
        <f t="shared" si="1"/>
        <v>6566633</v>
      </c>
      <c r="T5" s="6">
        <v>2</v>
      </c>
      <c r="U5" s="7">
        <v>796230</v>
      </c>
      <c r="V5" s="7">
        <v>636988</v>
      </c>
      <c r="W5" s="7">
        <v>95602</v>
      </c>
      <c r="X5" s="7">
        <v>63640</v>
      </c>
      <c r="Y5" s="7">
        <v>0</v>
      </c>
      <c r="Z5" s="7">
        <v>4540</v>
      </c>
      <c r="AA5" s="7">
        <v>58004270</v>
      </c>
      <c r="AB5" s="7">
        <v>46403420</v>
      </c>
      <c r="AC5" s="7">
        <v>448995</v>
      </c>
      <c r="AD5" s="7">
        <v>11121051</v>
      </c>
      <c r="AE5" s="7">
        <v>30804</v>
      </c>
      <c r="AF5" s="7">
        <f t="shared" si="2"/>
        <v>4542</v>
      </c>
      <c r="AG5" s="7">
        <f t="shared" si="2"/>
        <v>58800500</v>
      </c>
      <c r="AH5" s="7">
        <f t="shared" si="2"/>
        <v>47040408</v>
      </c>
      <c r="AI5" s="7">
        <f t="shared" si="2"/>
        <v>544597</v>
      </c>
      <c r="AJ5" s="7">
        <f t="shared" si="2"/>
        <v>11184691</v>
      </c>
      <c r="AK5" s="7">
        <f t="shared" si="2"/>
        <v>30804</v>
      </c>
      <c r="AL5" s="6">
        <f t="shared" si="3"/>
        <v>32834</v>
      </c>
      <c r="AM5" s="7">
        <f t="shared" si="3"/>
        <v>1599428720</v>
      </c>
      <c r="AN5" s="7">
        <f t="shared" si="3"/>
        <v>1279535469</v>
      </c>
      <c r="AO5" s="7">
        <f t="shared" si="3"/>
        <v>167627087</v>
      </c>
      <c r="AP5" s="7">
        <f t="shared" si="3"/>
        <v>145668731</v>
      </c>
      <c r="AQ5" s="7">
        <f t="shared" si="3"/>
        <v>6597437</v>
      </c>
      <c r="AR5" s="7">
        <v>19159</v>
      </c>
      <c r="AS5" s="7">
        <v>237401730</v>
      </c>
      <c r="AT5" s="7">
        <v>189921389</v>
      </c>
      <c r="AU5" s="7">
        <v>5571670</v>
      </c>
      <c r="AV5" s="7">
        <v>38987376</v>
      </c>
      <c r="AW5" s="7">
        <v>2921295</v>
      </c>
      <c r="AX5" s="7">
        <f t="shared" si="4"/>
        <v>51993</v>
      </c>
      <c r="AY5" s="7">
        <f t="shared" si="4"/>
        <v>1836830450</v>
      </c>
      <c r="AZ5" s="7">
        <f t="shared" si="4"/>
        <v>1469456858</v>
      </c>
      <c r="BA5" s="7">
        <f t="shared" si="4"/>
        <v>173198757</v>
      </c>
      <c r="BB5" s="7">
        <f t="shared" si="4"/>
        <v>184656107</v>
      </c>
      <c r="BC5" s="7">
        <f t="shared" si="4"/>
        <v>9518732</v>
      </c>
      <c r="BD5" s="6">
        <v>1436</v>
      </c>
      <c r="BE5" s="7">
        <v>42353871</v>
      </c>
      <c r="BF5" s="7">
        <v>12537481</v>
      </c>
      <c r="BG5" s="7">
        <v>0</v>
      </c>
      <c r="BH5" s="7">
        <v>29744170</v>
      </c>
      <c r="BI5" s="7">
        <v>72220</v>
      </c>
      <c r="BJ5" s="7">
        <v>2</v>
      </c>
      <c r="BK5" s="7">
        <v>34350</v>
      </c>
      <c r="BL5" s="7">
        <v>9850</v>
      </c>
      <c r="BM5" s="7">
        <v>0</v>
      </c>
      <c r="BN5" s="7">
        <v>24500</v>
      </c>
      <c r="BO5" s="7">
        <v>0</v>
      </c>
      <c r="BP5" s="7">
        <f t="shared" si="5"/>
        <v>1438</v>
      </c>
      <c r="BQ5" s="7">
        <f t="shared" si="5"/>
        <v>42388221</v>
      </c>
      <c r="BR5" s="7">
        <f t="shared" si="5"/>
        <v>12547331</v>
      </c>
      <c r="BS5" s="7">
        <f t="shared" si="5"/>
        <v>0</v>
      </c>
      <c r="BT5" s="7">
        <f t="shared" si="5"/>
        <v>29768670</v>
      </c>
      <c r="BU5" s="7">
        <f t="shared" si="5"/>
        <v>72220</v>
      </c>
      <c r="BV5" s="6">
        <v>251</v>
      </c>
      <c r="BW5" s="7">
        <v>30327980</v>
      </c>
      <c r="BX5" s="7">
        <v>24262384</v>
      </c>
      <c r="BY5" s="7">
        <v>2504602</v>
      </c>
      <c r="BZ5" s="7">
        <v>1845995</v>
      </c>
      <c r="CA5" s="7">
        <v>1714999</v>
      </c>
      <c r="CB5" s="7">
        <f t="shared" si="6"/>
        <v>52244</v>
      </c>
      <c r="CC5" s="7">
        <f t="shared" si="7"/>
        <v>1909546651</v>
      </c>
      <c r="CD5" s="7">
        <f t="shared" si="7"/>
        <v>1506266573</v>
      </c>
      <c r="CE5" s="7">
        <f t="shared" si="7"/>
        <v>175703359</v>
      </c>
      <c r="CF5" s="7">
        <f t="shared" si="7"/>
        <v>216270772</v>
      </c>
      <c r="CG5" s="7">
        <f t="shared" si="7"/>
        <v>11305951</v>
      </c>
      <c r="CH5" s="100">
        <v>475</v>
      </c>
      <c r="CI5" s="101">
        <v>2738736</v>
      </c>
      <c r="CJ5" s="101">
        <v>2190866</v>
      </c>
      <c r="CK5" s="101">
        <v>0</v>
      </c>
      <c r="CL5" s="101">
        <v>547870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14">CH5+CN5+CT5</f>
        <v>475</v>
      </c>
      <c r="DA5" s="101">
        <f t="shared" si="8"/>
        <v>2738736</v>
      </c>
      <c r="DB5" s="101">
        <f t="shared" si="8"/>
        <v>2190866</v>
      </c>
      <c r="DC5" s="101">
        <f t="shared" si="8"/>
        <v>0</v>
      </c>
      <c r="DD5" s="101">
        <f t="shared" si="8"/>
        <v>547870</v>
      </c>
      <c r="DE5" s="101">
        <f t="shared" si="8"/>
        <v>0</v>
      </c>
      <c r="DF5" s="101">
        <f t="shared" si="9"/>
        <v>52719</v>
      </c>
      <c r="DG5" s="101">
        <f t="shared" si="9"/>
        <v>1912285387</v>
      </c>
      <c r="DH5" s="101">
        <f t="shared" si="9"/>
        <v>1508457439</v>
      </c>
      <c r="DI5" s="101">
        <f t="shared" si="9"/>
        <v>175703359</v>
      </c>
      <c r="DJ5" s="101">
        <f t="shared" si="9"/>
        <v>216818642</v>
      </c>
      <c r="DK5" s="101">
        <f t="shared" si="9"/>
        <v>11305951</v>
      </c>
      <c r="DL5" s="101">
        <v>1187</v>
      </c>
      <c r="DM5" s="101">
        <v>4536</v>
      </c>
      <c r="DN5" s="101">
        <v>5723</v>
      </c>
      <c r="DO5" s="101">
        <v>253</v>
      </c>
      <c r="DP5" s="101">
        <v>258</v>
      </c>
      <c r="DR5" s="16">
        <f>INDEX(現金給付!H:H,MATCH($A5,現金給付!$C:$C,0),1)</f>
        <v>478</v>
      </c>
      <c r="DS5" s="16">
        <f>INDEX(現金給付!I:I,MATCH($A5,現金給付!$C:$C,0),1)</f>
        <v>2210546</v>
      </c>
      <c r="DT5" s="16">
        <f>INDEX(現金給付!P:P,MATCH($A5,現金給付!$C:$C,0),1)</f>
        <v>136</v>
      </c>
      <c r="DU5" s="16">
        <f>INDEX(現金給付!Q:Q,MATCH($A5,現金給付!$C:$C,0),1)</f>
        <v>2452128</v>
      </c>
      <c r="DV5" s="16">
        <f>INDEX(現金給付!X:X,MATCH($A5,現金給付!$C:$C,0),1)</f>
        <v>122</v>
      </c>
      <c r="DW5" s="16">
        <f>INDEX(現金給付!Y:Y,MATCH($A5,現金給付!$C:$C,0),1)</f>
        <v>1880848</v>
      </c>
      <c r="DX5" s="16">
        <f>INDEX(現金給付!AN:AN,MATCH($A5,現金給付!$C:$C,0),1)</f>
        <v>47</v>
      </c>
      <c r="DY5" s="16">
        <f>INDEX(現金給付!AO:AO,MATCH($A5,現金給付!$C:$C,0),1)</f>
        <v>1358678</v>
      </c>
      <c r="DZ5" s="16">
        <f>INDEX(現金給付!AV:AV,MATCH($A5,現金給付!$C:$C,0),1)</f>
        <v>0</v>
      </c>
      <c r="EA5" s="16">
        <f>INDEX(現金給付!AW:AW,MATCH($A5,現金給付!$C:$C,0),1)</f>
        <v>0</v>
      </c>
      <c r="EB5" s="16">
        <f>INDEX(現金給付!BD:BD,MATCH($A5,現金給付!$C:$C,0),1)</f>
        <v>0</v>
      </c>
      <c r="EC5" s="16">
        <f>INDEX(現金給付!BE:BE,MATCH($A5,現金給付!$C:$C,0),1)</f>
        <v>0</v>
      </c>
      <c r="ED5" s="16">
        <f>INDEX(現金給付!BT:BT,MATCH($A5,現金給付!$C:$C,0),1)</f>
        <v>0</v>
      </c>
      <c r="EE5" s="16">
        <f>INDEX(現金給付!BU:BU,MATCH($A5,現金給付!$C:$C,0),1)</f>
        <v>0</v>
      </c>
      <c r="EF5" s="16">
        <v>0</v>
      </c>
      <c r="EG5" s="16">
        <v>0</v>
      </c>
      <c r="EH5" s="16">
        <f t="shared" si="10"/>
        <v>783</v>
      </c>
      <c r="EI5" s="16">
        <f t="shared" si="10"/>
        <v>7902200</v>
      </c>
      <c r="EK5" s="7">
        <f t="shared" ref="EK5:EL44" si="15">CB5+EH5</f>
        <v>53027</v>
      </c>
      <c r="EL5" s="7">
        <f t="shared" si="15"/>
        <v>1917448851</v>
      </c>
      <c r="EN5" s="69">
        <f>ROUND(EL5/INDEX(被保険者数!O:O,MATCH(A5,被保険者数!A:A,0),1),0)</f>
        <v>198412</v>
      </c>
      <c r="EO5" s="1">
        <f t="shared" ref="EO5:EO45" si="16">RANK(EN5,$EN$4:$EN$45)</f>
        <v>3</v>
      </c>
      <c r="EP5" s="69">
        <f t="shared" si="11"/>
        <v>1055317960</v>
      </c>
      <c r="EQ5" s="69">
        <f t="shared" si="12"/>
        <v>544110760</v>
      </c>
      <c r="ER5" s="69">
        <f t="shared" si="13"/>
        <v>318020131</v>
      </c>
      <c r="ES5" s="69">
        <f>ROUND(EP5/INDEX(被保険者数!O:O,MATCH(A5,被保険者数!A:A,0),1),0)</f>
        <v>109201</v>
      </c>
      <c r="ET5" s="69">
        <f t="shared" ref="ET5:ET45" si="17">RANK(ES5,$ES$4:$ES$45)</f>
        <v>2</v>
      </c>
      <c r="EU5" s="69">
        <f>ROUND(EQ5/INDEX(被保険者数!O:O,MATCH(A5,被保険者数!A:A,0),1),0)</f>
        <v>56303</v>
      </c>
      <c r="EV5" s="1">
        <f t="shared" ref="EV5:EV45" si="18">RANK(EU5,$EU$4:$EU$45)</f>
        <v>5</v>
      </c>
    </row>
    <row r="6" spans="1:152" s="1" customFormat="1" ht="15.95" customHeight="1" x14ac:dyDescent="0.15">
      <c r="A6" s="2" t="s">
        <v>28</v>
      </c>
      <c r="B6" s="6">
        <v>492</v>
      </c>
      <c r="C6" s="7">
        <v>294545610</v>
      </c>
      <c r="D6" s="7">
        <v>235636426</v>
      </c>
      <c r="E6" s="7">
        <v>36048314</v>
      </c>
      <c r="F6" s="7">
        <v>22281556</v>
      </c>
      <c r="G6" s="7">
        <v>579314</v>
      </c>
      <c r="H6" s="7">
        <v>11573</v>
      </c>
      <c r="I6" s="7">
        <v>206293950</v>
      </c>
      <c r="J6" s="7">
        <v>165035357</v>
      </c>
      <c r="K6" s="7">
        <v>11919111</v>
      </c>
      <c r="L6" s="7">
        <v>28842184</v>
      </c>
      <c r="M6" s="7">
        <v>497298</v>
      </c>
      <c r="N6" s="7">
        <f t="shared" si="0"/>
        <v>12065</v>
      </c>
      <c r="O6" s="7">
        <f t="shared" si="1"/>
        <v>500839560</v>
      </c>
      <c r="P6" s="7">
        <f t="shared" si="1"/>
        <v>400671783</v>
      </c>
      <c r="Q6" s="7">
        <f t="shared" si="1"/>
        <v>47967425</v>
      </c>
      <c r="R6" s="7">
        <f t="shared" si="1"/>
        <v>51123740</v>
      </c>
      <c r="S6" s="7">
        <f t="shared" si="1"/>
        <v>1076612</v>
      </c>
      <c r="T6" s="6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1631</v>
      </c>
      <c r="AA6" s="7">
        <v>18411100</v>
      </c>
      <c r="AB6" s="7">
        <v>14728880</v>
      </c>
      <c r="AC6" s="7">
        <v>176590</v>
      </c>
      <c r="AD6" s="7">
        <v>3505630</v>
      </c>
      <c r="AE6" s="7">
        <v>0</v>
      </c>
      <c r="AF6" s="7">
        <f t="shared" si="2"/>
        <v>1631</v>
      </c>
      <c r="AG6" s="7">
        <f t="shared" si="2"/>
        <v>18411100</v>
      </c>
      <c r="AH6" s="7">
        <f t="shared" si="2"/>
        <v>14728880</v>
      </c>
      <c r="AI6" s="7">
        <f t="shared" si="2"/>
        <v>176590</v>
      </c>
      <c r="AJ6" s="7">
        <f t="shared" si="2"/>
        <v>3505630</v>
      </c>
      <c r="AK6" s="7">
        <f t="shared" si="2"/>
        <v>0</v>
      </c>
      <c r="AL6" s="6">
        <f t="shared" si="3"/>
        <v>13696</v>
      </c>
      <c r="AM6" s="7">
        <f t="shared" si="3"/>
        <v>519250660</v>
      </c>
      <c r="AN6" s="7">
        <f t="shared" si="3"/>
        <v>415400663</v>
      </c>
      <c r="AO6" s="7">
        <f t="shared" si="3"/>
        <v>48144015</v>
      </c>
      <c r="AP6" s="7">
        <f t="shared" si="3"/>
        <v>54629370</v>
      </c>
      <c r="AQ6" s="7">
        <f t="shared" si="3"/>
        <v>1076612</v>
      </c>
      <c r="AR6" s="7">
        <v>8223</v>
      </c>
      <c r="AS6" s="7">
        <v>92532730</v>
      </c>
      <c r="AT6" s="7">
        <v>74026176</v>
      </c>
      <c r="AU6" s="7">
        <v>1641222</v>
      </c>
      <c r="AV6" s="7">
        <v>16363141</v>
      </c>
      <c r="AW6" s="7">
        <v>502191</v>
      </c>
      <c r="AX6" s="7">
        <f t="shared" si="4"/>
        <v>21919</v>
      </c>
      <c r="AY6" s="7">
        <f t="shared" si="4"/>
        <v>611783390</v>
      </c>
      <c r="AZ6" s="7">
        <f t="shared" si="4"/>
        <v>489426839</v>
      </c>
      <c r="BA6" s="7">
        <f t="shared" si="4"/>
        <v>49785237</v>
      </c>
      <c r="BB6" s="7">
        <f t="shared" si="4"/>
        <v>70992511</v>
      </c>
      <c r="BC6" s="7">
        <f t="shared" si="4"/>
        <v>1578803</v>
      </c>
      <c r="BD6" s="6">
        <v>474</v>
      </c>
      <c r="BE6" s="7">
        <v>11815458</v>
      </c>
      <c r="BF6" s="7">
        <v>3086378</v>
      </c>
      <c r="BG6" s="7">
        <v>0</v>
      </c>
      <c r="BH6" s="7">
        <v>8729080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f t="shared" si="5"/>
        <v>474</v>
      </c>
      <c r="BQ6" s="7">
        <f t="shared" si="5"/>
        <v>11815458</v>
      </c>
      <c r="BR6" s="7">
        <f t="shared" si="5"/>
        <v>3086378</v>
      </c>
      <c r="BS6" s="7">
        <f t="shared" si="5"/>
        <v>0</v>
      </c>
      <c r="BT6" s="7">
        <f t="shared" si="5"/>
        <v>8729080</v>
      </c>
      <c r="BU6" s="7">
        <f t="shared" si="5"/>
        <v>0</v>
      </c>
      <c r="BV6" s="6">
        <v>45</v>
      </c>
      <c r="BW6" s="7">
        <v>4852790</v>
      </c>
      <c r="BX6" s="7">
        <v>3882232</v>
      </c>
      <c r="BY6" s="7">
        <v>380461</v>
      </c>
      <c r="BZ6" s="7">
        <v>429245</v>
      </c>
      <c r="CA6" s="7">
        <v>160852</v>
      </c>
      <c r="CB6" s="7">
        <f t="shared" si="6"/>
        <v>21964</v>
      </c>
      <c r="CC6" s="7">
        <f t="shared" si="7"/>
        <v>628451638</v>
      </c>
      <c r="CD6" s="7">
        <f t="shared" si="7"/>
        <v>496395449</v>
      </c>
      <c r="CE6" s="7">
        <f t="shared" si="7"/>
        <v>50165698</v>
      </c>
      <c r="CF6" s="7">
        <f t="shared" si="7"/>
        <v>80150836</v>
      </c>
      <c r="CG6" s="7">
        <f t="shared" si="7"/>
        <v>1739655</v>
      </c>
      <c r="CH6" s="100">
        <v>158</v>
      </c>
      <c r="CI6" s="101">
        <v>1205391</v>
      </c>
      <c r="CJ6" s="101">
        <v>964279</v>
      </c>
      <c r="CK6" s="101">
        <v>0</v>
      </c>
      <c r="CL6" s="101">
        <v>241112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14"/>
        <v>158</v>
      </c>
      <c r="DA6" s="101">
        <f t="shared" si="8"/>
        <v>1205391</v>
      </c>
      <c r="DB6" s="101">
        <f t="shared" si="8"/>
        <v>964279</v>
      </c>
      <c r="DC6" s="101">
        <f t="shared" si="8"/>
        <v>0</v>
      </c>
      <c r="DD6" s="101">
        <f t="shared" si="8"/>
        <v>241112</v>
      </c>
      <c r="DE6" s="101">
        <f t="shared" si="8"/>
        <v>0</v>
      </c>
      <c r="DF6" s="101">
        <f t="shared" si="9"/>
        <v>22122</v>
      </c>
      <c r="DG6" s="101">
        <f t="shared" si="9"/>
        <v>629657029</v>
      </c>
      <c r="DH6" s="101">
        <f t="shared" si="9"/>
        <v>497359728</v>
      </c>
      <c r="DI6" s="101">
        <f t="shared" si="9"/>
        <v>50165698</v>
      </c>
      <c r="DJ6" s="101">
        <f t="shared" si="9"/>
        <v>80391948</v>
      </c>
      <c r="DK6" s="101">
        <f t="shared" si="9"/>
        <v>1739655</v>
      </c>
      <c r="DL6" s="101">
        <v>323</v>
      </c>
      <c r="DM6" s="101">
        <v>1751</v>
      </c>
      <c r="DN6" s="101">
        <v>2074</v>
      </c>
      <c r="DO6" s="101">
        <v>67</v>
      </c>
      <c r="DP6" s="101">
        <v>48</v>
      </c>
      <c r="DR6" s="16">
        <f>INDEX(現金給付!H:H,MATCH($A6,現金給付!$C:$C,0),1)</f>
        <v>158</v>
      </c>
      <c r="DS6" s="16">
        <f>INDEX(現金給付!I:I,MATCH($A6,現金給付!$C:$C,0),1)</f>
        <v>964279</v>
      </c>
      <c r="DT6" s="16">
        <f>INDEX(現金給付!P:P,MATCH($A6,現金給付!$C:$C,0),1)</f>
        <v>125</v>
      </c>
      <c r="DU6" s="16">
        <f>INDEX(現金給付!Q:Q,MATCH($A6,現金給付!$C:$C,0),1)</f>
        <v>819774</v>
      </c>
      <c r="DV6" s="16">
        <f>INDEX(現金給付!X:X,MATCH($A6,現金給付!$C:$C,0),1)</f>
        <v>273</v>
      </c>
      <c r="DW6" s="16">
        <f>INDEX(現金給付!Y:Y,MATCH($A6,現金給付!$C:$C,0),1)</f>
        <v>4967492</v>
      </c>
      <c r="DX6" s="16">
        <f>INDEX(現金給付!AN:AN,MATCH($A6,現金給付!$C:$C,0),1)</f>
        <v>18</v>
      </c>
      <c r="DY6" s="16">
        <f>INDEX(現金給付!AO:AO,MATCH($A6,現金給付!$C:$C,0),1)</f>
        <v>652624</v>
      </c>
      <c r="DZ6" s="16">
        <f>INDEX(現金給付!AV:AV,MATCH($A6,現金給付!$C:$C,0),1)</f>
        <v>5</v>
      </c>
      <c r="EA6" s="16">
        <f>INDEX(現金給付!AW:AW,MATCH($A6,現金給付!$C:$C,0),1)</f>
        <v>53916</v>
      </c>
      <c r="EB6" s="16">
        <f>INDEX(現金給付!BD:BD,MATCH($A6,現金給付!$C:$C,0),1)</f>
        <v>0</v>
      </c>
      <c r="EC6" s="16">
        <f>INDEX(現金給付!BE:BE,MATCH($A6,現金給付!$C:$C,0),1)</f>
        <v>0</v>
      </c>
      <c r="ED6" s="16">
        <f>INDEX(現金給付!BT:BT,MATCH($A6,現金給付!$C:$C,0),1)</f>
        <v>0</v>
      </c>
      <c r="EE6" s="16">
        <f>INDEX(現金給付!BU:BU,MATCH($A6,現金給付!$C:$C,0),1)</f>
        <v>0</v>
      </c>
      <c r="EF6" s="16">
        <v>0</v>
      </c>
      <c r="EG6" s="16">
        <v>0</v>
      </c>
      <c r="EH6" s="16">
        <f t="shared" si="10"/>
        <v>579</v>
      </c>
      <c r="EI6" s="16">
        <f t="shared" si="10"/>
        <v>7458085</v>
      </c>
      <c r="EK6" s="7">
        <f t="shared" si="15"/>
        <v>22543</v>
      </c>
      <c r="EL6" s="7">
        <f t="shared" si="15"/>
        <v>635909723</v>
      </c>
      <c r="EN6" s="69">
        <f>ROUND(EL6/INDEX(被保険者数!O:O,MATCH(A6,被保険者数!A:A,0),1),0)</f>
        <v>127590</v>
      </c>
      <c r="EO6" s="1">
        <f t="shared" si="16"/>
        <v>22</v>
      </c>
      <c r="EP6" s="69">
        <f t="shared" si="11"/>
        <v>294545610</v>
      </c>
      <c r="EQ6" s="69">
        <f t="shared" si="12"/>
        <v>224705050</v>
      </c>
      <c r="ER6" s="69">
        <f t="shared" si="13"/>
        <v>116659063</v>
      </c>
      <c r="ES6" s="69">
        <f>ROUND(EP6/INDEX(被保険者数!O:O,MATCH(A6,被保険者数!A:A,0),1),0)</f>
        <v>59098</v>
      </c>
      <c r="ET6" s="69">
        <f t="shared" si="17"/>
        <v>27</v>
      </c>
      <c r="EU6" s="69">
        <f>ROUND(EQ6/INDEX(被保険者数!O:O,MATCH(A6,被保険者数!A:A,0),1),0)</f>
        <v>45085</v>
      </c>
      <c r="EV6" s="1">
        <f t="shared" si="18"/>
        <v>9</v>
      </c>
    </row>
    <row r="7" spans="1:152" s="1" customFormat="1" ht="15.95" customHeight="1" x14ac:dyDescent="0.15">
      <c r="A7" s="2" t="s">
        <v>29</v>
      </c>
      <c r="B7" s="6">
        <v>1441</v>
      </c>
      <c r="C7" s="7">
        <v>1015178640</v>
      </c>
      <c r="D7" s="7">
        <v>812142964</v>
      </c>
      <c r="E7" s="7">
        <v>134104760</v>
      </c>
      <c r="F7" s="7">
        <v>66350966</v>
      </c>
      <c r="G7" s="7">
        <v>2579950</v>
      </c>
      <c r="H7" s="7">
        <v>34806</v>
      </c>
      <c r="I7" s="7">
        <v>588119310</v>
      </c>
      <c r="J7" s="7">
        <v>470493775</v>
      </c>
      <c r="K7" s="7">
        <v>29369330</v>
      </c>
      <c r="L7" s="7">
        <v>84982789</v>
      </c>
      <c r="M7" s="7">
        <v>3273416</v>
      </c>
      <c r="N7" s="7">
        <f t="shared" si="0"/>
        <v>36247</v>
      </c>
      <c r="O7" s="7">
        <f t="shared" si="1"/>
        <v>1603297950</v>
      </c>
      <c r="P7" s="7">
        <f t="shared" si="1"/>
        <v>1282636739</v>
      </c>
      <c r="Q7" s="7">
        <f t="shared" si="1"/>
        <v>163474090</v>
      </c>
      <c r="R7" s="7">
        <f t="shared" si="1"/>
        <v>151333755</v>
      </c>
      <c r="S7" s="7">
        <f t="shared" si="1"/>
        <v>5853366</v>
      </c>
      <c r="T7" s="6">
        <v>3</v>
      </c>
      <c r="U7" s="7">
        <v>1381830</v>
      </c>
      <c r="V7" s="7">
        <v>1105464</v>
      </c>
      <c r="W7" s="7">
        <v>137714</v>
      </c>
      <c r="X7" s="7">
        <v>138652</v>
      </c>
      <c r="Y7" s="7">
        <v>0</v>
      </c>
      <c r="Z7" s="7">
        <v>5917</v>
      </c>
      <c r="AA7" s="7">
        <v>78874010</v>
      </c>
      <c r="AB7" s="7">
        <v>63099208</v>
      </c>
      <c r="AC7" s="7">
        <v>895463</v>
      </c>
      <c r="AD7" s="7">
        <v>14859495</v>
      </c>
      <c r="AE7" s="7">
        <v>19844</v>
      </c>
      <c r="AF7" s="7">
        <f t="shared" si="2"/>
        <v>5920</v>
      </c>
      <c r="AG7" s="7">
        <f t="shared" si="2"/>
        <v>80255840</v>
      </c>
      <c r="AH7" s="7">
        <f t="shared" si="2"/>
        <v>64204672</v>
      </c>
      <c r="AI7" s="7">
        <f t="shared" si="2"/>
        <v>1033177</v>
      </c>
      <c r="AJ7" s="7">
        <f t="shared" si="2"/>
        <v>14998147</v>
      </c>
      <c r="AK7" s="7">
        <f t="shared" si="2"/>
        <v>19844</v>
      </c>
      <c r="AL7" s="6">
        <f t="shared" si="3"/>
        <v>42167</v>
      </c>
      <c r="AM7" s="7">
        <f t="shared" si="3"/>
        <v>1683553790</v>
      </c>
      <c r="AN7" s="7">
        <f t="shared" si="3"/>
        <v>1346841411</v>
      </c>
      <c r="AO7" s="7">
        <f t="shared" si="3"/>
        <v>164507267</v>
      </c>
      <c r="AP7" s="7">
        <f t="shared" si="3"/>
        <v>166331902</v>
      </c>
      <c r="AQ7" s="7">
        <f t="shared" si="3"/>
        <v>5873210</v>
      </c>
      <c r="AR7" s="7">
        <v>26005</v>
      </c>
      <c r="AS7" s="7">
        <v>314510210</v>
      </c>
      <c r="AT7" s="7">
        <v>251608154</v>
      </c>
      <c r="AU7" s="7">
        <v>8875799</v>
      </c>
      <c r="AV7" s="7">
        <v>50725637</v>
      </c>
      <c r="AW7" s="7">
        <v>3300620</v>
      </c>
      <c r="AX7" s="7">
        <f t="shared" si="4"/>
        <v>68172</v>
      </c>
      <c r="AY7" s="7">
        <f t="shared" si="4"/>
        <v>1998064000</v>
      </c>
      <c r="AZ7" s="7">
        <f t="shared" si="4"/>
        <v>1598449565</v>
      </c>
      <c r="BA7" s="7">
        <f t="shared" si="4"/>
        <v>173383066</v>
      </c>
      <c r="BB7" s="7">
        <f t="shared" si="4"/>
        <v>217057539</v>
      </c>
      <c r="BC7" s="7">
        <f t="shared" si="4"/>
        <v>9173830</v>
      </c>
      <c r="BD7" s="6">
        <v>1382</v>
      </c>
      <c r="BE7" s="7">
        <v>37900739</v>
      </c>
      <c r="BF7" s="7">
        <v>11085769</v>
      </c>
      <c r="BG7" s="7">
        <v>0</v>
      </c>
      <c r="BH7" s="7">
        <v>26699400</v>
      </c>
      <c r="BI7" s="7">
        <v>115570</v>
      </c>
      <c r="BJ7" s="7">
        <v>3</v>
      </c>
      <c r="BK7" s="7">
        <v>59400</v>
      </c>
      <c r="BL7" s="7">
        <v>16120</v>
      </c>
      <c r="BM7" s="7">
        <v>0</v>
      </c>
      <c r="BN7" s="7">
        <v>43280</v>
      </c>
      <c r="BO7" s="7">
        <v>0</v>
      </c>
      <c r="BP7" s="7">
        <f t="shared" si="5"/>
        <v>1385</v>
      </c>
      <c r="BQ7" s="7">
        <f t="shared" si="5"/>
        <v>37960139</v>
      </c>
      <c r="BR7" s="7">
        <f t="shared" si="5"/>
        <v>11101889</v>
      </c>
      <c r="BS7" s="7">
        <f t="shared" si="5"/>
        <v>0</v>
      </c>
      <c r="BT7" s="7">
        <f t="shared" si="5"/>
        <v>26742680</v>
      </c>
      <c r="BU7" s="7">
        <f t="shared" si="5"/>
        <v>115570</v>
      </c>
      <c r="BV7" s="6">
        <v>381</v>
      </c>
      <c r="BW7" s="7">
        <v>59645700</v>
      </c>
      <c r="BX7" s="7">
        <v>47716560</v>
      </c>
      <c r="BY7" s="7">
        <v>6948804</v>
      </c>
      <c r="BZ7" s="7">
        <v>3160483</v>
      </c>
      <c r="CA7" s="7">
        <v>1819853</v>
      </c>
      <c r="CB7" s="7">
        <f t="shared" si="6"/>
        <v>68553</v>
      </c>
      <c r="CC7" s="7">
        <f t="shared" si="7"/>
        <v>2095669839</v>
      </c>
      <c r="CD7" s="7">
        <f t="shared" si="7"/>
        <v>1657268014</v>
      </c>
      <c r="CE7" s="7">
        <f t="shared" si="7"/>
        <v>180331870</v>
      </c>
      <c r="CF7" s="7">
        <f t="shared" si="7"/>
        <v>246960702</v>
      </c>
      <c r="CG7" s="7">
        <f t="shared" si="7"/>
        <v>11109253</v>
      </c>
      <c r="CH7" s="100">
        <v>281</v>
      </c>
      <c r="CI7" s="101">
        <v>1944344</v>
      </c>
      <c r="CJ7" s="101">
        <v>1555422</v>
      </c>
      <c r="CK7" s="101">
        <v>0</v>
      </c>
      <c r="CL7" s="101">
        <v>388922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14"/>
        <v>281</v>
      </c>
      <c r="DA7" s="101">
        <f t="shared" si="8"/>
        <v>1944344</v>
      </c>
      <c r="DB7" s="101">
        <f t="shared" si="8"/>
        <v>1555422</v>
      </c>
      <c r="DC7" s="101">
        <f t="shared" si="8"/>
        <v>0</v>
      </c>
      <c r="DD7" s="101">
        <f t="shared" si="8"/>
        <v>388922</v>
      </c>
      <c r="DE7" s="101">
        <f t="shared" si="8"/>
        <v>0</v>
      </c>
      <c r="DF7" s="101">
        <f t="shared" si="9"/>
        <v>68834</v>
      </c>
      <c r="DG7" s="101">
        <f t="shared" si="9"/>
        <v>2097614183</v>
      </c>
      <c r="DH7" s="101">
        <f t="shared" si="9"/>
        <v>1658823436</v>
      </c>
      <c r="DI7" s="101">
        <f t="shared" si="9"/>
        <v>180331870</v>
      </c>
      <c r="DJ7" s="101">
        <f t="shared" si="9"/>
        <v>247349624</v>
      </c>
      <c r="DK7" s="101">
        <f t="shared" si="9"/>
        <v>11109253</v>
      </c>
      <c r="DL7" s="101">
        <v>1113</v>
      </c>
      <c r="DM7" s="101">
        <v>5879</v>
      </c>
      <c r="DN7" s="101">
        <v>6992</v>
      </c>
      <c r="DO7" s="101">
        <v>268</v>
      </c>
      <c r="DP7" s="101">
        <v>223</v>
      </c>
      <c r="DR7" s="16">
        <f>INDEX(現金給付!H:H,MATCH($A7,現金給付!$C:$C,0),1)</f>
        <v>284</v>
      </c>
      <c r="DS7" s="16">
        <f>INDEX(現金給付!I:I,MATCH($A7,現金給付!$C:$C,0),1)</f>
        <v>1569702</v>
      </c>
      <c r="DT7" s="16">
        <f>INDEX(現金給付!P:P,MATCH($A7,現金給付!$C:$C,0),1)</f>
        <v>195</v>
      </c>
      <c r="DU7" s="16">
        <f>INDEX(現金給付!Q:Q,MATCH($A7,現金給付!$C:$C,0),1)</f>
        <v>2383406</v>
      </c>
      <c r="DV7" s="16">
        <f>INDEX(現金給付!X:X,MATCH($A7,現金給付!$C:$C,0),1)</f>
        <v>179</v>
      </c>
      <c r="DW7" s="16">
        <f>INDEX(現金給付!Y:Y,MATCH($A7,現金給付!$C:$C,0),1)</f>
        <v>3991984</v>
      </c>
      <c r="DX7" s="16">
        <f>INDEX(現金給付!AN:AN,MATCH($A7,現金給付!$C:$C,0),1)</f>
        <v>48</v>
      </c>
      <c r="DY7" s="16">
        <f>INDEX(現金給付!AO:AO,MATCH($A7,現金給付!$C:$C,0),1)</f>
        <v>1526992</v>
      </c>
      <c r="DZ7" s="16">
        <f>INDEX(現金給付!AV:AV,MATCH($A7,現金給付!$C:$C,0),1)</f>
        <v>4</v>
      </c>
      <c r="EA7" s="16">
        <f>INDEX(現金給付!AW:AW,MATCH($A7,現金給付!$C:$C,0),1)</f>
        <v>31728</v>
      </c>
      <c r="EB7" s="16">
        <f>INDEX(現金給付!BD:BD,MATCH($A7,現金給付!$C:$C,0),1)</f>
        <v>0</v>
      </c>
      <c r="EC7" s="16">
        <f>INDEX(現金給付!BE:BE,MATCH($A7,現金給付!$C:$C,0),1)</f>
        <v>0</v>
      </c>
      <c r="ED7" s="16">
        <f>INDEX(現金給付!BT:BT,MATCH($A7,現金給付!$C:$C,0),1)</f>
        <v>0</v>
      </c>
      <c r="EE7" s="16">
        <f>INDEX(現金給付!BU:BU,MATCH($A7,現金給付!$C:$C,0),1)</f>
        <v>0</v>
      </c>
      <c r="EF7" s="16">
        <v>0</v>
      </c>
      <c r="EG7" s="16">
        <v>0</v>
      </c>
      <c r="EH7" s="16">
        <f t="shared" si="10"/>
        <v>710</v>
      </c>
      <c r="EI7" s="16">
        <f t="shared" si="10"/>
        <v>9503812</v>
      </c>
      <c r="EK7" s="7">
        <f t="shared" si="15"/>
        <v>69263</v>
      </c>
      <c r="EL7" s="7">
        <f t="shared" si="15"/>
        <v>2105173651</v>
      </c>
      <c r="EN7" s="69">
        <f>ROUND(EL7/INDEX(被保険者数!O:O,MATCH(A7,被保険者数!A:A,0),1),0)</f>
        <v>186546</v>
      </c>
      <c r="EO7" s="1">
        <f t="shared" si="16"/>
        <v>4</v>
      </c>
      <c r="EP7" s="69">
        <f t="shared" si="11"/>
        <v>1016560470</v>
      </c>
      <c r="EQ7" s="69">
        <f t="shared" si="12"/>
        <v>666993320</v>
      </c>
      <c r="ER7" s="69">
        <f t="shared" si="13"/>
        <v>421619861</v>
      </c>
      <c r="ES7" s="69">
        <f>ROUND(EP7/INDEX(被保険者数!O:O,MATCH(A7,被保険者数!A:A,0),1),0)</f>
        <v>90081</v>
      </c>
      <c r="ET7" s="69">
        <f t="shared" si="17"/>
        <v>7</v>
      </c>
      <c r="EU7" s="69">
        <f>ROUND(EQ7/INDEX(被保険者数!O:O,MATCH(A7,被保険者数!A:A,0),1),0)</f>
        <v>59104</v>
      </c>
      <c r="EV7" s="1">
        <f t="shared" si="18"/>
        <v>3</v>
      </c>
    </row>
    <row r="8" spans="1:152" s="1" customFormat="1" ht="15.95" customHeight="1" x14ac:dyDescent="0.15">
      <c r="A8" s="2" t="s">
        <v>30</v>
      </c>
      <c r="B8" s="6">
        <v>818</v>
      </c>
      <c r="C8" s="7">
        <v>528363690</v>
      </c>
      <c r="D8" s="7">
        <v>422690924</v>
      </c>
      <c r="E8" s="7">
        <v>65788658</v>
      </c>
      <c r="F8" s="7">
        <v>39355618</v>
      </c>
      <c r="G8" s="7">
        <v>528490</v>
      </c>
      <c r="H8" s="7">
        <v>15389</v>
      </c>
      <c r="I8" s="7">
        <v>255363810</v>
      </c>
      <c r="J8" s="7">
        <v>204291888</v>
      </c>
      <c r="K8" s="7">
        <v>12589662</v>
      </c>
      <c r="L8" s="7">
        <v>35262026</v>
      </c>
      <c r="M8" s="7">
        <v>3220234</v>
      </c>
      <c r="N8" s="7">
        <f t="shared" si="0"/>
        <v>16207</v>
      </c>
      <c r="O8" s="7">
        <f t="shared" si="1"/>
        <v>783727500</v>
      </c>
      <c r="P8" s="7">
        <f t="shared" si="1"/>
        <v>626982812</v>
      </c>
      <c r="Q8" s="7">
        <f t="shared" si="1"/>
        <v>78378320</v>
      </c>
      <c r="R8" s="7">
        <f t="shared" si="1"/>
        <v>74617644</v>
      </c>
      <c r="S8" s="7">
        <f t="shared" si="1"/>
        <v>3748724</v>
      </c>
      <c r="T8" s="6">
        <v>7</v>
      </c>
      <c r="U8" s="7">
        <v>1045800</v>
      </c>
      <c r="V8" s="7">
        <v>836640</v>
      </c>
      <c r="W8" s="7">
        <v>0</v>
      </c>
      <c r="X8" s="7">
        <v>209160</v>
      </c>
      <c r="Y8" s="7">
        <v>0</v>
      </c>
      <c r="Z8" s="7">
        <v>2766</v>
      </c>
      <c r="AA8" s="7">
        <v>35126100</v>
      </c>
      <c r="AB8" s="7">
        <v>28100881</v>
      </c>
      <c r="AC8" s="7">
        <v>460405</v>
      </c>
      <c r="AD8" s="7">
        <v>6564814</v>
      </c>
      <c r="AE8" s="7">
        <v>0</v>
      </c>
      <c r="AF8" s="7">
        <f t="shared" si="2"/>
        <v>2773</v>
      </c>
      <c r="AG8" s="7">
        <f t="shared" si="2"/>
        <v>36171900</v>
      </c>
      <c r="AH8" s="7">
        <f t="shared" si="2"/>
        <v>28937521</v>
      </c>
      <c r="AI8" s="7">
        <f t="shared" si="2"/>
        <v>460405</v>
      </c>
      <c r="AJ8" s="7">
        <f t="shared" si="2"/>
        <v>6773974</v>
      </c>
      <c r="AK8" s="7">
        <f t="shared" si="2"/>
        <v>0</v>
      </c>
      <c r="AL8" s="6">
        <f t="shared" si="3"/>
        <v>18980</v>
      </c>
      <c r="AM8" s="7">
        <f t="shared" si="3"/>
        <v>819899400</v>
      </c>
      <c r="AN8" s="7">
        <f t="shared" si="3"/>
        <v>655920333</v>
      </c>
      <c r="AO8" s="7">
        <f t="shared" si="3"/>
        <v>78838725</v>
      </c>
      <c r="AP8" s="7">
        <f t="shared" si="3"/>
        <v>81391618</v>
      </c>
      <c r="AQ8" s="7">
        <f t="shared" si="3"/>
        <v>3748724</v>
      </c>
      <c r="AR8" s="7">
        <v>11533</v>
      </c>
      <c r="AS8" s="7">
        <v>150429980</v>
      </c>
      <c r="AT8" s="7">
        <v>120343970</v>
      </c>
      <c r="AU8" s="7">
        <v>5659439</v>
      </c>
      <c r="AV8" s="7">
        <v>23062893</v>
      </c>
      <c r="AW8" s="7">
        <v>1363678</v>
      </c>
      <c r="AX8" s="7">
        <f t="shared" si="4"/>
        <v>30513</v>
      </c>
      <c r="AY8" s="7">
        <f t="shared" si="4"/>
        <v>970329380</v>
      </c>
      <c r="AZ8" s="7">
        <f t="shared" si="4"/>
        <v>776264303</v>
      </c>
      <c r="BA8" s="7">
        <f t="shared" si="4"/>
        <v>84498164</v>
      </c>
      <c r="BB8" s="7">
        <f t="shared" si="4"/>
        <v>104454511</v>
      </c>
      <c r="BC8" s="7">
        <f t="shared" si="4"/>
        <v>5112402</v>
      </c>
      <c r="BD8" s="6">
        <v>794</v>
      </c>
      <c r="BE8" s="7">
        <v>26330181</v>
      </c>
      <c r="BF8" s="7">
        <v>6229731</v>
      </c>
      <c r="BG8" s="7">
        <v>0</v>
      </c>
      <c r="BH8" s="7">
        <v>20100450</v>
      </c>
      <c r="BI8" s="7">
        <v>0</v>
      </c>
      <c r="BJ8" s="7">
        <v>7</v>
      </c>
      <c r="BK8" s="7">
        <v>21630</v>
      </c>
      <c r="BL8" s="7">
        <v>6530</v>
      </c>
      <c r="BM8" s="7">
        <v>0</v>
      </c>
      <c r="BN8" s="7">
        <v>15100</v>
      </c>
      <c r="BO8" s="7">
        <v>0</v>
      </c>
      <c r="BP8" s="7">
        <f t="shared" si="5"/>
        <v>801</v>
      </c>
      <c r="BQ8" s="7">
        <f t="shared" si="5"/>
        <v>26351811</v>
      </c>
      <c r="BR8" s="7">
        <f t="shared" si="5"/>
        <v>6236261</v>
      </c>
      <c r="BS8" s="7">
        <f t="shared" si="5"/>
        <v>0</v>
      </c>
      <c r="BT8" s="7">
        <f t="shared" si="5"/>
        <v>20115550</v>
      </c>
      <c r="BU8" s="7">
        <f t="shared" si="5"/>
        <v>0</v>
      </c>
      <c r="BV8" s="6">
        <v>58</v>
      </c>
      <c r="BW8" s="7">
        <v>6714800</v>
      </c>
      <c r="BX8" s="7">
        <v>5371840</v>
      </c>
      <c r="BY8" s="7">
        <v>532267</v>
      </c>
      <c r="BZ8" s="7">
        <v>382611</v>
      </c>
      <c r="CA8" s="7">
        <v>428082</v>
      </c>
      <c r="CB8" s="7">
        <f t="shared" si="6"/>
        <v>30571</v>
      </c>
      <c r="CC8" s="7">
        <f t="shared" si="7"/>
        <v>1003395991</v>
      </c>
      <c r="CD8" s="7">
        <f t="shared" si="7"/>
        <v>787872404</v>
      </c>
      <c r="CE8" s="7">
        <f t="shared" si="7"/>
        <v>85030431</v>
      </c>
      <c r="CF8" s="7">
        <f t="shared" si="7"/>
        <v>124952672</v>
      </c>
      <c r="CG8" s="7">
        <f t="shared" si="7"/>
        <v>5540484</v>
      </c>
      <c r="CH8" s="100">
        <v>82</v>
      </c>
      <c r="CI8" s="101">
        <v>529152</v>
      </c>
      <c r="CJ8" s="101">
        <v>423300</v>
      </c>
      <c r="CK8" s="101">
        <v>0</v>
      </c>
      <c r="CL8" s="101">
        <v>105852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14"/>
        <v>82</v>
      </c>
      <c r="DA8" s="101">
        <f t="shared" si="8"/>
        <v>529152</v>
      </c>
      <c r="DB8" s="101">
        <f t="shared" si="8"/>
        <v>423300</v>
      </c>
      <c r="DC8" s="101">
        <f t="shared" si="8"/>
        <v>0</v>
      </c>
      <c r="DD8" s="101">
        <f t="shared" si="8"/>
        <v>105852</v>
      </c>
      <c r="DE8" s="101">
        <f t="shared" si="8"/>
        <v>0</v>
      </c>
      <c r="DF8" s="101">
        <f t="shared" si="9"/>
        <v>30653</v>
      </c>
      <c r="DG8" s="101">
        <f t="shared" si="9"/>
        <v>1003925143</v>
      </c>
      <c r="DH8" s="101">
        <f t="shared" si="9"/>
        <v>788295704</v>
      </c>
      <c r="DI8" s="101">
        <f t="shared" si="9"/>
        <v>85030431</v>
      </c>
      <c r="DJ8" s="101">
        <f t="shared" si="9"/>
        <v>125058524</v>
      </c>
      <c r="DK8" s="101">
        <f t="shared" si="9"/>
        <v>5540484</v>
      </c>
      <c r="DL8" s="101">
        <v>644</v>
      </c>
      <c r="DM8" s="101">
        <v>2247</v>
      </c>
      <c r="DN8" s="101">
        <v>2891</v>
      </c>
      <c r="DO8" s="101">
        <v>81</v>
      </c>
      <c r="DP8" s="101">
        <v>206</v>
      </c>
      <c r="DR8" s="16">
        <f>INDEX(現金給付!H:H,MATCH($A8,現金給付!$C:$C,0),1)</f>
        <v>106</v>
      </c>
      <c r="DS8" s="16">
        <f>INDEX(現金給付!I:I,MATCH($A8,現金給付!$C:$C,0),1)</f>
        <v>658425</v>
      </c>
      <c r="DT8" s="16">
        <f>INDEX(現金給付!P:P,MATCH($A8,現金給付!$C:$C,0),1)</f>
        <v>11</v>
      </c>
      <c r="DU8" s="16">
        <f>INDEX(現金給付!Q:Q,MATCH($A8,現金給付!$C:$C,0),1)</f>
        <v>107921</v>
      </c>
      <c r="DV8" s="16">
        <f>INDEX(現金給付!X:X,MATCH($A8,現金給付!$C:$C,0),1)</f>
        <v>40</v>
      </c>
      <c r="DW8" s="16">
        <f>INDEX(現金給付!Y:Y,MATCH($A8,現金給付!$C:$C,0),1)</f>
        <v>768384</v>
      </c>
      <c r="DX8" s="16">
        <f>INDEX(現金給付!AN:AN,MATCH($A8,現金給付!$C:$C,0),1)</f>
        <v>25</v>
      </c>
      <c r="DY8" s="16">
        <f>INDEX(現金給付!AO:AO,MATCH($A8,現金給付!$C:$C,0),1)</f>
        <v>717860</v>
      </c>
      <c r="DZ8" s="16">
        <f>INDEX(現金給付!AV:AV,MATCH($A8,現金給付!$C:$C,0),1)</f>
        <v>2</v>
      </c>
      <c r="EA8" s="16">
        <f>INDEX(現金給付!AW:AW,MATCH($A8,現金給付!$C:$C,0),1)</f>
        <v>15592</v>
      </c>
      <c r="EB8" s="16">
        <f>INDEX(現金給付!BD:BD,MATCH($A8,現金給付!$C:$C,0),1)</f>
        <v>0</v>
      </c>
      <c r="EC8" s="16">
        <f>INDEX(現金給付!BE:BE,MATCH($A8,現金給付!$C:$C,0),1)</f>
        <v>0</v>
      </c>
      <c r="ED8" s="16">
        <f>INDEX(現金給付!BT:BT,MATCH($A8,現金給付!$C:$C,0),1)</f>
        <v>0</v>
      </c>
      <c r="EE8" s="16">
        <f>INDEX(現金給付!BU:BU,MATCH($A8,現金給付!$C:$C,0),1)</f>
        <v>0</v>
      </c>
      <c r="EF8" s="16">
        <v>0</v>
      </c>
      <c r="EG8" s="16">
        <v>0</v>
      </c>
      <c r="EH8" s="16">
        <f t="shared" si="10"/>
        <v>184</v>
      </c>
      <c r="EI8" s="16">
        <f t="shared" si="10"/>
        <v>2268182</v>
      </c>
      <c r="EK8" s="7">
        <f t="shared" si="15"/>
        <v>30755</v>
      </c>
      <c r="EL8" s="7">
        <f t="shared" si="15"/>
        <v>1005664173</v>
      </c>
      <c r="EN8" s="69">
        <f>ROUND(EL8/INDEX(被保険者数!O:O,MATCH(A8,被保険者数!A:A,0),1),0)</f>
        <v>147285</v>
      </c>
      <c r="EO8" s="1">
        <f t="shared" si="16"/>
        <v>14</v>
      </c>
      <c r="EP8" s="69">
        <f t="shared" si="11"/>
        <v>529409490</v>
      </c>
      <c r="EQ8" s="69">
        <f t="shared" si="12"/>
        <v>290489910</v>
      </c>
      <c r="ER8" s="69">
        <f t="shared" si="13"/>
        <v>185764773</v>
      </c>
      <c r="ES8" s="69">
        <f>ROUND(EP8/INDEX(被保険者数!O:O,MATCH(A8,被保険者数!A:A,0),1),0)</f>
        <v>77535</v>
      </c>
      <c r="ET8" s="69">
        <f t="shared" si="17"/>
        <v>17</v>
      </c>
      <c r="EU8" s="69">
        <f>ROUND(EQ8/INDEX(被保険者数!O:O,MATCH(A8,被保険者数!A:A,0),1),0)</f>
        <v>42544</v>
      </c>
      <c r="EV8" s="1">
        <f t="shared" si="18"/>
        <v>13</v>
      </c>
    </row>
    <row r="9" spans="1:152" s="1" customFormat="1" ht="15.95" customHeight="1" x14ac:dyDescent="0.15">
      <c r="A9" s="2" t="s">
        <v>31</v>
      </c>
      <c r="B9" s="6">
        <v>602</v>
      </c>
      <c r="C9" s="7">
        <v>431157550</v>
      </c>
      <c r="D9" s="7">
        <v>344926020</v>
      </c>
      <c r="E9" s="7">
        <v>57003376</v>
      </c>
      <c r="F9" s="7">
        <v>28645694</v>
      </c>
      <c r="G9" s="7">
        <v>582460</v>
      </c>
      <c r="H9" s="7">
        <v>11767</v>
      </c>
      <c r="I9" s="7">
        <v>197467560</v>
      </c>
      <c r="J9" s="7">
        <v>157974198</v>
      </c>
      <c r="K9" s="7">
        <v>10812223</v>
      </c>
      <c r="L9" s="7">
        <v>27378435</v>
      </c>
      <c r="M9" s="7">
        <v>1302704</v>
      </c>
      <c r="N9" s="7">
        <f t="shared" si="0"/>
        <v>12369</v>
      </c>
      <c r="O9" s="7">
        <f t="shared" si="1"/>
        <v>628625110</v>
      </c>
      <c r="P9" s="7">
        <f t="shared" si="1"/>
        <v>502900218</v>
      </c>
      <c r="Q9" s="7">
        <f t="shared" si="1"/>
        <v>67815599</v>
      </c>
      <c r="R9" s="7">
        <f t="shared" si="1"/>
        <v>56024129</v>
      </c>
      <c r="S9" s="7">
        <f t="shared" si="1"/>
        <v>1885164</v>
      </c>
      <c r="T9" s="6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1502</v>
      </c>
      <c r="AA9" s="7">
        <v>22319480</v>
      </c>
      <c r="AB9" s="7">
        <v>17855584</v>
      </c>
      <c r="AC9" s="7">
        <v>349657</v>
      </c>
      <c r="AD9" s="7">
        <v>4113147</v>
      </c>
      <c r="AE9" s="7">
        <v>1092</v>
      </c>
      <c r="AF9" s="7">
        <f t="shared" si="2"/>
        <v>1502</v>
      </c>
      <c r="AG9" s="7">
        <f t="shared" si="2"/>
        <v>22319480</v>
      </c>
      <c r="AH9" s="7">
        <f t="shared" si="2"/>
        <v>17855584</v>
      </c>
      <c r="AI9" s="7">
        <f t="shared" si="2"/>
        <v>349657</v>
      </c>
      <c r="AJ9" s="7">
        <f t="shared" si="2"/>
        <v>4113147</v>
      </c>
      <c r="AK9" s="7">
        <f t="shared" si="2"/>
        <v>1092</v>
      </c>
      <c r="AL9" s="6">
        <f t="shared" si="3"/>
        <v>13871</v>
      </c>
      <c r="AM9" s="7">
        <f t="shared" si="3"/>
        <v>650944590</v>
      </c>
      <c r="AN9" s="7">
        <f t="shared" si="3"/>
        <v>520755802</v>
      </c>
      <c r="AO9" s="7">
        <f t="shared" si="3"/>
        <v>68165256</v>
      </c>
      <c r="AP9" s="7">
        <f t="shared" si="3"/>
        <v>60137276</v>
      </c>
      <c r="AQ9" s="7">
        <f t="shared" si="3"/>
        <v>1886256</v>
      </c>
      <c r="AR9" s="7">
        <v>8443</v>
      </c>
      <c r="AS9" s="7">
        <v>111688070</v>
      </c>
      <c r="AT9" s="7">
        <v>89350470</v>
      </c>
      <c r="AU9" s="7">
        <v>3942608</v>
      </c>
      <c r="AV9" s="7">
        <v>17420394</v>
      </c>
      <c r="AW9" s="7">
        <v>974598</v>
      </c>
      <c r="AX9" s="7">
        <f t="shared" si="4"/>
        <v>22314</v>
      </c>
      <c r="AY9" s="7">
        <f t="shared" si="4"/>
        <v>762632660</v>
      </c>
      <c r="AZ9" s="7">
        <f t="shared" si="4"/>
        <v>610106272</v>
      </c>
      <c r="BA9" s="7">
        <f t="shared" si="4"/>
        <v>72107864</v>
      </c>
      <c r="BB9" s="7">
        <f t="shared" si="4"/>
        <v>77557670</v>
      </c>
      <c r="BC9" s="7">
        <f t="shared" si="4"/>
        <v>2860854</v>
      </c>
      <c r="BD9" s="6">
        <v>584</v>
      </c>
      <c r="BE9" s="7">
        <v>18178823</v>
      </c>
      <c r="BF9" s="7">
        <v>5145893</v>
      </c>
      <c r="BG9" s="7">
        <v>0</v>
      </c>
      <c r="BH9" s="7">
        <v>13032470</v>
      </c>
      <c r="BI9" s="7">
        <v>460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f t="shared" si="5"/>
        <v>584</v>
      </c>
      <c r="BQ9" s="7">
        <f t="shared" si="5"/>
        <v>18178823</v>
      </c>
      <c r="BR9" s="7">
        <f t="shared" si="5"/>
        <v>5145893</v>
      </c>
      <c r="BS9" s="7">
        <f t="shared" si="5"/>
        <v>0</v>
      </c>
      <c r="BT9" s="7">
        <f t="shared" si="5"/>
        <v>13032470</v>
      </c>
      <c r="BU9" s="7">
        <f t="shared" si="5"/>
        <v>460</v>
      </c>
      <c r="BV9" s="6">
        <v>144</v>
      </c>
      <c r="BW9" s="7">
        <v>22309650</v>
      </c>
      <c r="BX9" s="7">
        <v>17847720</v>
      </c>
      <c r="BY9" s="7">
        <v>2408317</v>
      </c>
      <c r="BZ9" s="7">
        <v>1159599</v>
      </c>
      <c r="CA9" s="7">
        <v>894014</v>
      </c>
      <c r="CB9" s="7">
        <f t="shared" si="6"/>
        <v>22458</v>
      </c>
      <c r="CC9" s="7">
        <f t="shared" si="7"/>
        <v>803121133</v>
      </c>
      <c r="CD9" s="7">
        <f t="shared" si="7"/>
        <v>633099885</v>
      </c>
      <c r="CE9" s="7">
        <f t="shared" si="7"/>
        <v>74516181</v>
      </c>
      <c r="CF9" s="7">
        <f t="shared" si="7"/>
        <v>91749739</v>
      </c>
      <c r="CG9" s="7">
        <f t="shared" si="7"/>
        <v>3755328</v>
      </c>
      <c r="CH9" s="100">
        <v>162</v>
      </c>
      <c r="CI9" s="101">
        <v>1064062</v>
      </c>
      <c r="CJ9" s="101">
        <v>851219</v>
      </c>
      <c r="CK9" s="101">
        <v>0</v>
      </c>
      <c r="CL9" s="101">
        <v>212843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14"/>
        <v>162</v>
      </c>
      <c r="DA9" s="101">
        <f t="shared" si="8"/>
        <v>1064062</v>
      </c>
      <c r="DB9" s="101">
        <f t="shared" si="8"/>
        <v>851219</v>
      </c>
      <c r="DC9" s="101">
        <f t="shared" si="8"/>
        <v>0</v>
      </c>
      <c r="DD9" s="101">
        <f t="shared" si="8"/>
        <v>212843</v>
      </c>
      <c r="DE9" s="101">
        <f t="shared" si="8"/>
        <v>0</v>
      </c>
      <c r="DF9" s="101">
        <f t="shared" si="9"/>
        <v>22620</v>
      </c>
      <c r="DG9" s="101">
        <f t="shared" si="9"/>
        <v>804185195</v>
      </c>
      <c r="DH9" s="101">
        <f t="shared" si="9"/>
        <v>633951104</v>
      </c>
      <c r="DI9" s="101">
        <f t="shared" si="9"/>
        <v>74516181</v>
      </c>
      <c r="DJ9" s="101">
        <f t="shared" si="9"/>
        <v>91962582</v>
      </c>
      <c r="DK9" s="101">
        <f t="shared" si="9"/>
        <v>3755328</v>
      </c>
      <c r="DL9" s="101">
        <v>488</v>
      </c>
      <c r="DM9" s="101">
        <v>1968</v>
      </c>
      <c r="DN9" s="101">
        <v>2456</v>
      </c>
      <c r="DO9" s="101">
        <v>99</v>
      </c>
      <c r="DP9" s="101">
        <v>151</v>
      </c>
      <c r="DR9" s="16">
        <f>INDEX(現金給付!H:H,MATCH($A9,現金給付!$C:$C,0),1)</f>
        <v>162</v>
      </c>
      <c r="DS9" s="16">
        <f>INDEX(現金給付!I:I,MATCH($A9,現金給付!$C:$C,0),1)</f>
        <v>851219</v>
      </c>
      <c r="DT9" s="16">
        <f>INDEX(現金給付!P:P,MATCH($A9,現金給付!$C:$C,0),1)</f>
        <v>24</v>
      </c>
      <c r="DU9" s="16">
        <f>INDEX(現金給付!Q:Q,MATCH($A9,現金給付!$C:$C,0),1)</f>
        <v>412192</v>
      </c>
      <c r="DV9" s="16">
        <f>INDEX(現金給付!X:X,MATCH($A9,現金給付!$C:$C,0),1)</f>
        <v>22</v>
      </c>
      <c r="DW9" s="16">
        <f>INDEX(現金給付!Y:Y,MATCH($A9,現金給付!$C:$C,0),1)</f>
        <v>371996</v>
      </c>
      <c r="DX9" s="16">
        <f>INDEX(現金給付!AN:AN,MATCH($A9,現金給付!$C:$C,0),1)</f>
        <v>28</v>
      </c>
      <c r="DY9" s="16">
        <f>INDEX(現金給付!AO:AO,MATCH($A9,現金給付!$C:$C,0),1)</f>
        <v>693799</v>
      </c>
      <c r="DZ9" s="16">
        <f>INDEX(現金給付!AV:AV,MATCH($A9,現金給付!$C:$C,0),1)</f>
        <v>0</v>
      </c>
      <c r="EA9" s="16">
        <f>INDEX(現金給付!AW:AW,MATCH($A9,現金給付!$C:$C,0),1)</f>
        <v>0</v>
      </c>
      <c r="EB9" s="16">
        <f>INDEX(現金給付!BD:BD,MATCH($A9,現金給付!$C:$C,0),1)</f>
        <v>0</v>
      </c>
      <c r="EC9" s="16">
        <f>INDEX(現金給付!BE:BE,MATCH($A9,現金給付!$C:$C,0),1)</f>
        <v>0</v>
      </c>
      <c r="ED9" s="16">
        <f>INDEX(現金給付!BT:BT,MATCH($A9,現金給付!$C:$C,0),1)</f>
        <v>0</v>
      </c>
      <c r="EE9" s="16">
        <f>INDEX(現金給付!BU:BU,MATCH($A9,現金給付!$C:$C,0),1)</f>
        <v>0</v>
      </c>
      <c r="EF9" s="16">
        <v>0</v>
      </c>
      <c r="EG9" s="16">
        <v>0</v>
      </c>
      <c r="EH9" s="16">
        <f t="shared" si="10"/>
        <v>236</v>
      </c>
      <c r="EI9" s="16">
        <f t="shared" si="10"/>
        <v>2329206</v>
      </c>
      <c r="EK9" s="7">
        <f t="shared" si="15"/>
        <v>22694</v>
      </c>
      <c r="EL9" s="7">
        <f t="shared" si="15"/>
        <v>805450339</v>
      </c>
      <c r="EN9" s="69">
        <f>ROUND(EL9/INDEX(被保険者数!O:O,MATCH(A9,被保険者数!A:A,0),1),0)</f>
        <v>130058</v>
      </c>
      <c r="EO9" s="1">
        <f t="shared" si="16"/>
        <v>19</v>
      </c>
      <c r="EP9" s="69">
        <f t="shared" si="11"/>
        <v>431157550</v>
      </c>
      <c r="EQ9" s="69">
        <f t="shared" si="12"/>
        <v>219787040</v>
      </c>
      <c r="ER9" s="69">
        <f t="shared" si="13"/>
        <v>154505749</v>
      </c>
      <c r="ES9" s="69">
        <f>ROUND(EP9/INDEX(被保険者数!O:O,MATCH(A9,被保険者数!A:A,0),1),0)</f>
        <v>69620</v>
      </c>
      <c r="ET9" s="69">
        <f t="shared" si="17"/>
        <v>18</v>
      </c>
      <c r="EU9" s="69">
        <f>ROUND(EQ9/INDEX(被保険者数!O:O,MATCH(A9,被保険者数!A:A,0),1),0)</f>
        <v>35490</v>
      </c>
      <c r="EV9" s="1">
        <f t="shared" si="18"/>
        <v>25</v>
      </c>
    </row>
    <row r="10" spans="1:152" s="1" customFormat="1" ht="15.95" customHeight="1" x14ac:dyDescent="0.15">
      <c r="A10" s="2" t="s">
        <v>32</v>
      </c>
      <c r="B10" s="6">
        <v>1629</v>
      </c>
      <c r="C10" s="7">
        <v>1111552190</v>
      </c>
      <c r="D10" s="7">
        <v>889241684</v>
      </c>
      <c r="E10" s="7">
        <v>144422950</v>
      </c>
      <c r="F10" s="7">
        <v>75181810</v>
      </c>
      <c r="G10" s="7">
        <v>2705746</v>
      </c>
      <c r="H10" s="7">
        <v>25885</v>
      </c>
      <c r="I10" s="7">
        <v>496101380</v>
      </c>
      <c r="J10" s="7">
        <v>396879773</v>
      </c>
      <c r="K10" s="7">
        <v>35020613</v>
      </c>
      <c r="L10" s="7">
        <v>60617917</v>
      </c>
      <c r="M10" s="7">
        <v>3583077</v>
      </c>
      <c r="N10" s="7">
        <f t="shared" si="0"/>
        <v>27514</v>
      </c>
      <c r="O10" s="7">
        <f t="shared" si="1"/>
        <v>1607653570</v>
      </c>
      <c r="P10" s="7">
        <f t="shared" si="1"/>
        <v>1286121457</v>
      </c>
      <c r="Q10" s="7">
        <f t="shared" si="1"/>
        <v>179443563</v>
      </c>
      <c r="R10" s="7">
        <f t="shared" si="1"/>
        <v>135799727</v>
      </c>
      <c r="S10" s="7">
        <f t="shared" si="1"/>
        <v>6288823</v>
      </c>
      <c r="T10" s="6">
        <v>1</v>
      </c>
      <c r="U10" s="7">
        <v>373220</v>
      </c>
      <c r="V10" s="7">
        <v>298576</v>
      </c>
      <c r="W10" s="7">
        <v>17044</v>
      </c>
      <c r="X10" s="7">
        <v>57600</v>
      </c>
      <c r="Y10" s="7">
        <v>0</v>
      </c>
      <c r="Z10" s="7">
        <v>4687</v>
      </c>
      <c r="AA10" s="7">
        <v>61957320</v>
      </c>
      <c r="AB10" s="7">
        <v>49565856</v>
      </c>
      <c r="AC10" s="7">
        <v>851442</v>
      </c>
      <c r="AD10" s="7">
        <v>11531322</v>
      </c>
      <c r="AE10" s="7">
        <v>8700</v>
      </c>
      <c r="AF10" s="7">
        <f t="shared" si="2"/>
        <v>4688</v>
      </c>
      <c r="AG10" s="7">
        <f t="shared" si="2"/>
        <v>62330540</v>
      </c>
      <c r="AH10" s="7">
        <f t="shared" si="2"/>
        <v>49864432</v>
      </c>
      <c r="AI10" s="7">
        <f t="shared" si="2"/>
        <v>868486</v>
      </c>
      <c r="AJ10" s="7">
        <f t="shared" si="2"/>
        <v>11588922</v>
      </c>
      <c r="AK10" s="7">
        <f t="shared" si="2"/>
        <v>8700</v>
      </c>
      <c r="AL10" s="6">
        <f t="shared" si="3"/>
        <v>32202</v>
      </c>
      <c r="AM10" s="7">
        <f t="shared" si="3"/>
        <v>1669984110</v>
      </c>
      <c r="AN10" s="7">
        <f t="shared" si="3"/>
        <v>1335985889</v>
      </c>
      <c r="AO10" s="7">
        <f t="shared" si="3"/>
        <v>180312049</v>
      </c>
      <c r="AP10" s="7">
        <f t="shared" si="3"/>
        <v>147388649</v>
      </c>
      <c r="AQ10" s="7">
        <f t="shared" si="3"/>
        <v>6297523</v>
      </c>
      <c r="AR10" s="7">
        <v>19701</v>
      </c>
      <c r="AS10" s="7">
        <v>240771960</v>
      </c>
      <c r="AT10" s="7">
        <v>192617583</v>
      </c>
      <c r="AU10" s="7">
        <v>5469573</v>
      </c>
      <c r="AV10" s="7">
        <v>40252249</v>
      </c>
      <c r="AW10" s="7">
        <v>2432555</v>
      </c>
      <c r="AX10" s="7">
        <f t="shared" si="4"/>
        <v>51903</v>
      </c>
      <c r="AY10" s="7">
        <f t="shared" si="4"/>
        <v>1910756070</v>
      </c>
      <c r="AZ10" s="7">
        <f t="shared" si="4"/>
        <v>1528603472</v>
      </c>
      <c r="BA10" s="7">
        <f t="shared" si="4"/>
        <v>185781622</v>
      </c>
      <c r="BB10" s="7">
        <f t="shared" si="4"/>
        <v>187640898</v>
      </c>
      <c r="BC10" s="7">
        <f t="shared" si="4"/>
        <v>8730078</v>
      </c>
      <c r="BD10" s="6">
        <v>1577</v>
      </c>
      <c r="BE10" s="7">
        <v>52342936</v>
      </c>
      <c r="BF10" s="7">
        <v>13752006</v>
      </c>
      <c r="BG10" s="7">
        <v>0</v>
      </c>
      <c r="BH10" s="7">
        <v>38590930</v>
      </c>
      <c r="BI10" s="7">
        <v>0</v>
      </c>
      <c r="BJ10" s="7">
        <v>1</v>
      </c>
      <c r="BK10" s="7">
        <v>13800</v>
      </c>
      <c r="BL10" s="7">
        <v>4000</v>
      </c>
      <c r="BM10" s="7">
        <v>0</v>
      </c>
      <c r="BN10" s="7">
        <v>9800</v>
      </c>
      <c r="BO10" s="7">
        <v>0</v>
      </c>
      <c r="BP10" s="7">
        <f t="shared" si="5"/>
        <v>1578</v>
      </c>
      <c r="BQ10" s="7">
        <f t="shared" si="5"/>
        <v>52356736</v>
      </c>
      <c r="BR10" s="7">
        <f t="shared" si="5"/>
        <v>13756006</v>
      </c>
      <c r="BS10" s="7">
        <f t="shared" si="5"/>
        <v>0</v>
      </c>
      <c r="BT10" s="7">
        <f t="shared" si="5"/>
        <v>38600730</v>
      </c>
      <c r="BU10" s="7">
        <f t="shared" si="5"/>
        <v>0</v>
      </c>
      <c r="BV10" s="6">
        <v>233</v>
      </c>
      <c r="BW10" s="7">
        <v>40718300</v>
      </c>
      <c r="BX10" s="7">
        <v>32574640</v>
      </c>
      <c r="BY10" s="7">
        <v>4911066</v>
      </c>
      <c r="BZ10" s="7">
        <v>1918361</v>
      </c>
      <c r="CA10" s="7">
        <v>1314233</v>
      </c>
      <c r="CB10" s="7">
        <f t="shared" si="6"/>
        <v>52136</v>
      </c>
      <c r="CC10" s="7">
        <f t="shared" si="7"/>
        <v>2003831106</v>
      </c>
      <c r="CD10" s="7">
        <f t="shared" si="7"/>
        <v>1574934118</v>
      </c>
      <c r="CE10" s="7">
        <f t="shared" si="7"/>
        <v>190692688</v>
      </c>
      <c r="CF10" s="7">
        <f t="shared" si="7"/>
        <v>228159989</v>
      </c>
      <c r="CG10" s="7">
        <f t="shared" si="7"/>
        <v>10044311</v>
      </c>
      <c r="CH10" s="100">
        <v>438</v>
      </c>
      <c r="CI10" s="101">
        <v>2430384</v>
      </c>
      <c r="CJ10" s="101">
        <v>1944187</v>
      </c>
      <c r="CK10" s="101">
        <v>0</v>
      </c>
      <c r="CL10" s="101">
        <v>486197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14"/>
        <v>438</v>
      </c>
      <c r="DA10" s="101">
        <f t="shared" si="8"/>
        <v>2430384</v>
      </c>
      <c r="DB10" s="101">
        <f t="shared" si="8"/>
        <v>1944187</v>
      </c>
      <c r="DC10" s="101">
        <f t="shared" si="8"/>
        <v>0</v>
      </c>
      <c r="DD10" s="101">
        <f t="shared" si="8"/>
        <v>486197</v>
      </c>
      <c r="DE10" s="101">
        <f t="shared" si="8"/>
        <v>0</v>
      </c>
      <c r="DF10" s="101">
        <f t="shared" si="9"/>
        <v>52574</v>
      </c>
      <c r="DG10" s="101">
        <f t="shared" si="9"/>
        <v>2006261490</v>
      </c>
      <c r="DH10" s="101">
        <f t="shared" si="9"/>
        <v>1576878305</v>
      </c>
      <c r="DI10" s="101">
        <f t="shared" si="9"/>
        <v>190692688</v>
      </c>
      <c r="DJ10" s="101">
        <f t="shared" si="9"/>
        <v>228646186</v>
      </c>
      <c r="DK10" s="101">
        <f t="shared" si="9"/>
        <v>10044311</v>
      </c>
      <c r="DL10" s="101">
        <v>1314</v>
      </c>
      <c r="DM10" s="101">
        <v>4143</v>
      </c>
      <c r="DN10" s="101">
        <v>5457</v>
      </c>
      <c r="DO10" s="101">
        <v>280</v>
      </c>
      <c r="DP10" s="101">
        <v>357</v>
      </c>
      <c r="DR10" s="16">
        <f>INDEX(現金給付!H:H,MATCH($A10,現金給付!$C:$C,0),1)</f>
        <v>438</v>
      </c>
      <c r="DS10" s="16">
        <f>INDEX(現金給付!I:I,MATCH($A10,現金給付!$C:$C,0),1)</f>
        <v>1944187</v>
      </c>
      <c r="DT10" s="16">
        <f>INDEX(現金給付!P:P,MATCH($A10,現金給付!$C:$C,0),1)</f>
        <v>28</v>
      </c>
      <c r="DU10" s="16">
        <f>INDEX(現金給付!Q:Q,MATCH($A10,現金給付!$C:$C,0),1)</f>
        <v>234491</v>
      </c>
      <c r="DV10" s="16">
        <f>INDEX(現金給付!X:X,MATCH($A10,現金給付!$C:$C,0),1)</f>
        <v>154</v>
      </c>
      <c r="DW10" s="16">
        <f>INDEX(現金給付!Y:Y,MATCH($A10,現金給付!$C:$C,0),1)</f>
        <v>3921740</v>
      </c>
      <c r="DX10" s="16">
        <f>INDEX(現金給付!AN:AN,MATCH($A10,現金給付!$C:$C,0),1)</f>
        <v>64</v>
      </c>
      <c r="DY10" s="16">
        <f>INDEX(現金給付!AO:AO,MATCH($A10,現金給付!$C:$C,0),1)</f>
        <v>2214570</v>
      </c>
      <c r="DZ10" s="16">
        <f>INDEX(現金給付!AV:AV,MATCH($A10,現金給付!$C:$C,0),1)</f>
        <v>1</v>
      </c>
      <c r="EA10" s="16">
        <f>INDEX(現金給付!AW:AW,MATCH($A10,現金給付!$C:$C,0),1)</f>
        <v>14984</v>
      </c>
      <c r="EB10" s="16">
        <f>INDEX(現金給付!BD:BD,MATCH($A10,現金給付!$C:$C,0),1)</f>
        <v>0</v>
      </c>
      <c r="EC10" s="16">
        <f>INDEX(現金給付!BE:BE,MATCH($A10,現金給付!$C:$C,0),1)</f>
        <v>0</v>
      </c>
      <c r="ED10" s="16">
        <f>INDEX(現金給付!BT:BT,MATCH($A10,現金給付!$C:$C,0),1)</f>
        <v>0</v>
      </c>
      <c r="EE10" s="16">
        <f>INDEX(現金給付!BU:BU,MATCH($A10,現金給付!$C:$C,0),1)</f>
        <v>0</v>
      </c>
      <c r="EF10" s="16">
        <v>0</v>
      </c>
      <c r="EG10" s="16">
        <v>0</v>
      </c>
      <c r="EH10" s="16">
        <f t="shared" si="10"/>
        <v>685</v>
      </c>
      <c r="EI10" s="16">
        <f t="shared" si="10"/>
        <v>8329972</v>
      </c>
      <c r="EK10" s="7">
        <f t="shared" si="15"/>
        <v>52821</v>
      </c>
      <c r="EL10" s="7">
        <f t="shared" si="15"/>
        <v>2012161078</v>
      </c>
      <c r="EN10" s="69">
        <f>ROUND(EL10/INDEX(被保険者数!O:O,MATCH(A10,被保険者数!A:A,0),1),0)</f>
        <v>145798</v>
      </c>
      <c r="EO10" s="1">
        <f t="shared" si="16"/>
        <v>16</v>
      </c>
      <c r="EP10" s="69">
        <f t="shared" si="11"/>
        <v>1111925410</v>
      </c>
      <c r="EQ10" s="69">
        <f t="shared" si="12"/>
        <v>558058700</v>
      </c>
      <c r="ER10" s="69">
        <f t="shared" si="13"/>
        <v>342176968</v>
      </c>
      <c r="ES10" s="69">
        <f>ROUND(EP10/INDEX(被保険者数!O:O,MATCH(A10,被保険者数!A:A,0),1),0)</f>
        <v>80568</v>
      </c>
      <c r="ET10" s="69">
        <f t="shared" si="17"/>
        <v>15</v>
      </c>
      <c r="EU10" s="69">
        <f>ROUND(EQ10/INDEX(被保険者数!O:O,MATCH(A10,被保険者数!A:A,0),1),0)</f>
        <v>40436</v>
      </c>
      <c r="EV10" s="1">
        <f t="shared" si="18"/>
        <v>17</v>
      </c>
    </row>
    <row r="11" spans="1:152" s="1" customFormat="1" ht="15.95" customHeight="1" x14ac:dyDescent="0.15">
      <c r="A11" s="2" t="s">
        <v>33</v>
      </c>
      <c r="B11" s="6">
        <v>787</v>
      </c>
      <c r="C11" s="7">
        <v>534240540</v>
      </c>
      <c r="D11" s="7">
        <v>427424108</v>
      </c>
      <c r="E11" s="7">
        <v>69076020</v>
      </c>
      <c r="F11" s="7">
        <v>36585298</v>
      </c>
      <c r="G11" s="7">
        <v>1155114</v>
      </c>
      <c r="H11" s="7">
        <v>17516</v>
      </c>
      <c r="I11" s="7">
        <v>295066990</v>
      </c>
      <c r="J11" s="7">
        <v>236052537</v>
      </c>
      <c r="K11" s="7">
        <v>17055495</v>
      </c>
      <c r="L11" s="7">
        <v>40630893</v>
      </c>
      <c r="M11" s="7">
        <v>1328065</v>
      </c>
      <c r="N11" s="7">
        <f t="shared" si="0"/>
        <v>18303</v>
      </c>
      <c r="O11" s="7">
        <f t="shared" si="1"/>
        <v>829307530</v>
      </c>
      <c r="P11" s="7">
        <f t="shared" si="1"/>
        <v>663476645</v>
      </c>
      <c r="Q11" s="7">
        <f t="shared" si="1"/>
        <v>86131515</v>
      </c>
      <c r="R11" s="7">
        <f t="shared" si="1"/>
        <v>77216191</v>
      </c>
      <c r="S11" s="7">
        <f t="shared" si="1"/>
        <v>2483179</v>
      </c>
      <c r="T11" s="6">
        <v>2</v>
      </c>
      <c r="U11" s="7">
        <v>465580</v>
      </c>
      <c r="V11" s="7">
        <v>372464</v>
      </c>
      <c r="W11" s="7">
        <v>14880</v>
      </c>
      <c r="X11" s="7">
        <v>78236</v>
      </c>
      <c r="Y11" s="7">
        <v>0</v>
      </c>
      <c r="Z11" s="7">
        <v>2866</v>
      </c>
      <c r="AA11" s="7">
        <v>38567320</v>
      </c>
      <c r="AB11" s="7">
        <v>30853856</v>
      </c>
      <c r="AC11" s="7">
        <v>546725</v>
      </c>
      <c r="AD11" s="7">
        <v>7166739</v>
      </c>
      <c r="AE11" s="7">
        <v>0</v>
      </c>
      <c r="AF11" s="7">
        <f t="shared" si="2"/>
        <v>2868</v>
      </c>
      <c r="AG11" s="7">
        <f t="shared" si="2"/>
        <v>39032900</v>
      </c>
      <c r="AH11" s="7">
        <f t="shared" si="2"/>
        <v>31226320</v>
      </c>
      <c r="AI11" s="7">
        <f t="shared" si="2"/>
        <v>561605</v>
      </c>
      <c r="AJ11" s="7">
        <f t="shared" si="2"/>
        <v>7244975</v>
      </c>
      <c r="AK11" s="7">
        <f t="shared" si="2"/>
        <v>0</v>
      </c>
      <c r="AL11" s="6">
        <f t="shared" si="3"/>
        <v>21171</v>
      </c>
      <c r="AM11" s="7">
        <f t="shared" si="3"/>
        <v>868340430</v>
      </c>
      <c r="AN11" s="7">
        <f t="shared" si="3"/>
        <v>694702965</v>
      </c>
      <c r="AO11" s="7">
        <f t="shared" si="3"/>
        <v>86693120</v>
      </c>
      <c r="AP11" s="7">
        <f t="shared" si="3"/>
        <v>84461166</v>
      </c>
      <c r="AQ11" s="7">
        <f t="shared" si="3"/>
        <v>2483179</v>
      </c>
      <c r="AR11" s="7">
        <v>13004</v>
      </c>
      <c r="AS11" s="7">
        <v>151659590</v>
      </c>
      <c r="AT11" s="7">
        <v>121327681</v>
      </c>
      <c r="AU11" s="7">
        <v>3670070</v>
      </c>
      <c r="AV11" s="7">
        <v>25245585</v>
      </c>
      <c r="AW11" s="7">
        <v>1416254</v>
      </c>
      <c r="AX11" s="7">
        <f t="shared" si="4"/>
        <v>34175</v>
      </c>
      <c r="AY11" s="7">
        <f t="shared" si="4"/>
        <v>1020000020</v>
      </c>
      <c r="AZ11" s="7">
        <f t="shared" si="4"/>
        <v>816030646</v>
      </c>
      <c r="BA11" s="7">
        <f t="shared" si="4"/>
        <v>90363190</v>
      </c>
      <c r="BB11" s="7">
        <f t="shared" si="4"/>
        <v>109706751</v>
      </c>
      <c r="BC11" s="7">
        <f t="shared" si="4"/>
        <v>3899433</v>
      </c>
      <c r="BD11" s="6">
        <v>770</v>
      </c>
      <c r="BE11" s="7">
        <v>22626100</v>
      </c>
      <c r="BF11" s="7">
        <v>6429830</v>
      </c>
      <c r="BG11" s="7">
        <v>0</v>
      </c>
      <c r="BH11" s="7">
        <v>16182010</v>
      </c>
      <c r="BI11" s="7">
        <v>14260</v>
      </c>
      <c r="BJ11" s="7">
        <v>1</v>
      </c>
      <c r="BK11" s="7">
        <v>8340</v>
      </c>
      <c r="BL11" s="7">
        <v>2460</v>
      </c>
      <c r="BM11" s="7">
        <v>0</v>
      </c>
      <c r="BN11" s="7">
        <v>5880</v>
      </c>
      <c r="BO11" s="7">
        <v>0</v>
      </c>
      <c r="BP11" s="7">
        <f t="shared" si="5"/>
        <v>771</v>
      </c>
      <c r="BQ11" s="7">
        <f t="shared" si="5"/>
        <v>22634440</v>
      </c>
      <c r="BR11" s="7">
        <f t="shared" si="5"/>
        <v>6432290</v>
      </c>
      <c r="BS11" s="7">
        <f t="shared" si="5"/>
        <v>0</v>
      </c>
      <c r="BT11" s="7">
        <f t="shared" si="5"/>
        <v>16187890</v>
      </c>
      <c r="BU11" s="7">
        <f t="shared" si="5"/>
        <v>14260</v>
      </c>
      <c r="BV11" s="6">
        <v>93</v>
      </c>
      <c r="BW11" s="7">
        <v>11805260</v>
      </c>
      <c r="BX11" s="7">
        <v>9444208</v>
      </c>
      <c r="BY11" s="7">
        <v>1137285</v>
      </c>
      <c r="BZ11" s="7">
        <v>884479</v>
      </c>
      <c r="CA11" s="7">
        <v>339288</v>
      </c>
      <c r="CB11" s="7">
        <f t="shared" si="6"/>
        <v>34268</v>
      </c>
      <c r="CC11" s="7">
        <f t="shared" si="7"/>
        <v>1054439720</v>
      </c>
      <c r="CD11" s="7">
        <f t="shared" si="7"/>
        <v>831907144</v>
      </c>
      <c r="CE11" s="7">
        <f t="shared" si="7"/>
        <v>91500475</v>
      </c>
      <c r="CF11" s="7">
        <f t="shared" si="7"/>
        <v>126779120</v>
      </c>
      <c r="CG11" s="7">
        <f t="shared" si="7"/>
        <v>4252981</v>
      </c>
      <c r="CH11" s="100">
        <v>312</v>
      </c>
      <c r="CI11" s="101">
        <v>1806794</v>
      </c>
      <c r="CJ11" s="101">
        <v>1445357</v>
      </c>
      <c r="CK11" s="101">
        <v>0</v>
      </c>
      <c r="CL11" s="101">
        <v>361437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14"/>
        <v>312</v>
      </c>
      <c r="DA11" s="101">
        <f t="shared" si="8"/>
        <v>1806794</v>
      </c>
      <c r="DB11" s="101">
        <f t="shared" si="8"/>
        <v>1445357</v>
      </c>
      <c r="DC11" s="101">
        <f t="shared" si="8"/>
        <v>0</v>
      </c>
      <c r="DD11" s="101">
        <f t="shared" si="8"/>
        <v>361437</v>
      </c>
      <c r="DE11" s="101">
        <f t="shared" si="8"/>
        <v>0</v>
      </c>
      <c r="DF11" s="101">
        <f t="shared" si="9"/>
        <v>34580</v>
      </c>
      <c r="DG11" s="101">
        <f t="shared" si="9"/>
        <v>1056246514</v>
      </c>
      <c r="DH11" s="101">
        <f t="shared" si="9"/>
        <v>833352501</v>
      </c>
      <c r="DI11" s="101">
        <f t="shared" si="9"/>
        <v>91500475</v>
      </c>
      <c r="DJ11" s="101">
        <f t="shared" si="9"/>
        <v>127140557</v>
      </c>
      <c r="DK11" s="101">
        <f t="shared" si="9"/>
        <v>4252981</v>
      </c>
      <c r="DL11" s="101">
        <v>637</v>
      </c>
      <c r="DM11" s="101">
        <v>2476</v>
      </c>
      <c r="DN11" s="101">
        <v>3113</v>
      </c>
      <c r="DO11" s="101">
        <v>139</v>
      </c>
      <c r="DP11" s="101">
        <v>182</v>
      </c>
      <c r="DR11" s="16">
        <f>INDEX(現金給付!H:H,MATCH($A11,現金給付!$C:$C,0),1)</f>
        <v>312</v>
      </c>
      <c r="DS11" s="16">
        <f>INDEX(現金給付!I:I,MATCH($A11,現金給付!$C:$C,0),1)</f>
        <v>1445357</v>
      </c>
      <c r="DT11" s="16">
        <f>INDEX(現金給付!P:P,MATCH($A11,現金給付!$C:$C,0),1)</f>
        <v>72</v>
      </c>
      <c r="DU11" s="16">
        <f>INDEX(現金給付!Q:Q,MATCH($A11,現金給付!$C:$C,0),1)</f>
        <v>1485474</v>
      </c>
      <c r="DV11" s="16">
        <f>INDEX(現金給付!X:X,MATCH($A11,現金給付!$C:$C,0),1)</f>
        <v>79</v>
      </c>
      <c r="DW11" s="16">
        <f>INDEX(現金給付!Y:Y,MATCH($A11,現金給付!$C:$C,0),1)</f>
        <v>1765708</v>
      </c>
      <c r="DX11" s="16">
        <f>INDEX(現金給付!AN:AN,MATCH($A11,現金給付!$C:$C,0),1)</f>
        <v>24</v>
      </c>
      <c r="DY11" s="16">
        <f>INDEX(現金給付!AO:AO,MATCH($A11,現金給付!$C:$C,0),1)</f>
        <v>774119</v>
      </c>
      <c r="DZ11" s="16">
        <f>INDEX(現金給付!AV:AV,MATCH($A11,現金給付!$C:$C,0),1)</f>
        <v>3</v>
      </c>
      <c r="EA11" s="16">
        <f>INDEX(現金給付!AW:AW,MATCH($A11,現金給付!$C:$C,0),1)</f>
        <v>49400</v>
      </c>
      <c r="EB11" s="16">
        <f>INDEX(現金給付!BD:BD,MATCH($A11,現金給付!$C:$C,0),1)</f>
        <v>0</v>
      </c>
      <c r="EC11" s="16">
        <f>INDEX(現金給付!BE:BE,MATCH($A11,現金給付!$C:$C,0),1)</f>
        <v>0</v>
      </c>
      <c r="ED11" s="16">
        <f>INDEX(現金給付!BT:BT,MATCH($A11,現金給付!$C:$C,0),1)</f>
        <v>0</v>
      </c>
      <c r="EE11" s="16">
        <f>INDEX(現金給付!BU:BU,MATCH($A11,現金給付!$C:$C,0),1)</f>
        <v>0</v>
      </c>
      <c r="EF11" s="16">
        <v>0</v>
      </c>
      <c r="EG11" s="16">
        <v>0</v>
      </c>
      <c r="EH11" s="16">
        <f t="shared" si="10"/>
        <v>490</v>
      </c>
      <c r="EI11" s="16">
        <f t="shared" si="10"/>
        <v>5520058</v>
      </c>
      <c r="EK11" s="7">
        <f t="shared" si="15"/>
        <v>34758</v>
      </c>
      <c r="EL11" s="7">
        <f t="shared" si="15"/>
        <v>1059959778</v>
      </c>
      <c r="EN11" s="69">
        <f>ROUND(EL11/INDEX(被保険者数!O:O,MATCH(A11,被保険者数!A:A,0),1),0)</f>
        <v>171348</v>
      </c>
      <c r="EO11" s="1">
        <f t="shared" si="16"/>
        <v>6</v>
      </c>
      <c r="EP11" s="69">
        <f t="shared" si="11"/>
        <v>534706120</v>
      </c>
      <c r="EQ11" s="69">
        <f t="shared" si="12"/>
        <v>333634310</v>
      </c>
      <c r="ER11" s="69">
        <f t="shared" si="13"/>
        <v>191619348</v>
      </c>
      <c r="ES11" s="69">
        <f>ROUND(EP11/INDEX(被保険者数!O:O,MATCH(A11,被保険者数!A:A,0),1),0)</f>
        <v>86438</v>
      </c>
      <c r="ET11" s="69">
        <f t="shared" si="17"/>
        <v>9</v>
      </c>
      <c r="EU11" s="69">
        <f>ROUND(EQ11/INDEX(被保険者数!O:O,MATCH(A11,被保険者数!A:A,0),1),0)</f>
        <v>53934</v>
      </c>
      <c r="EV11" s="1">
        <f t="shared" si="18"/>
        <v>7</v>
      </c>
    </row>
    <row r="12" spans="1:152" s="1" customFormat="1" ht="15.95" customHeight="1" x14ac:dyDescent="0.15">
      <c r="A12" s="2" t="s">
        <v>34</v>
      </c>
      <c r="B12" s="6">
        <v>1354</v>
      </c>
      <c r="C12" s="7">
        <v>888190340</v>
      </c>
      <c r="D12" s="7">
        <v>710552282</v>
      </c>
      <c r="E12" s="7">
        <v>112124956</v>
      </c>
      <c r="F12" s="7">
        <v>63569682</v>
      </c>
      <c r="G12" s="7">
        <v>1943420</v>
      </c>
      <c r="H12" s="7">
        <v>24732</v>
      </c>
      <c r="I12" s="7">
        <v>468662990</v>
      </c>
      <c r="J12" s="7">
        <v>374928344</v>
      </c>
      <c r="K12" s="7">
        <v>30334412</v>
      </c>
      <c r="L12" s="7">
        <v>59228086</v>
      </c>
      <c r="M12" s="7">
        <v>4172148</v>
      </c>
      <c r="N12" s="7">
        <f t="shared" si="0"/>
        <v>26086</v>
      </c>
      <c r="O12" s="7">
        <f t="shared" si="1"/>
        <v>1356853330</v>
      </c>
      <c r="P12" s="7">
        <f t="shared" si="1"/>
        <v>1085480626</v>
      </c>
      <c r="Q12" s="7">
        <f t="shared" si="1"/>
        <v>142459368</v>
      </c>
      <c r="R12" s="7">
        <f t="shared" si="1"/>
        <v>122797768</v>
      </c>
      <c r="S12" s="7">
        <f t="shared" si="1"/>
        <v>6115568</v>
      </c>
      <c r="T12" s="6">
        <v>1</v>
      </c>
      <c r="U12" s="7">
        <v>292320</v>
      </c>
      <c r="V12" s="7">
        <v>233856</v>
      </c>
      <c r="W12" s="7">
        <v>864</v>
      </c>
      <c r="X12" s="7">
        <v>57600</v>
      </c>
      <c r="Y12" s="7">
        <v>0</v>
      </c>
      <c r="Z12" s="7">
        <v>4251</v>
      </c>
      <c r="AA12" s="7">
        <v>58186180</v>
      </c>
      <c r="AB12" s="7">
        <v>46548946</v>
      </c>
      <c r="AC12" s="7">
        <v>770813</v>
      </c>
      <c r="AD12" s="7">
        <v>10835983</v>
      </c>
      <c r="AE12" s="7">
        <v>30438</v>
      </c>
      <c r="AF12" s="7">
        <f t="shared" si="2"/>
        <v>4252</v>
      </c>
      <c r="AG12" s="7">
        <f t="shared" si="2"/>
        <v>58478500</v>
      </c>
      <c r="AH12" s="7">
        <f t="shared" si="2"/>
        <v>46782802</v>
      </c>
      <c r="AI12" s="7">
        <f t="shared" si="2"/>
        <v>771677</v>
      </c>
      <c r="AJ12" s="7">
        <f t="shared" si="2"/>
        <v>10893583</v>
      </c>
      <c r="AK12" s="7">
        <f t="shared" si="2"/>
        <v>30438</v>
      </c>
      <c r="AL12" s="6">
        <f t="shared" si="3"/>
        <v>30338</v>
      </c>
      <c r="AM12" s="7">
        <f t="shared" si="3"/>
        <v>1415331830</v>
      </c>
      <c r="AN12" s="7">
        <f t="shared" si="3"/>
        <v>1132263428</v>
      </c>
      <c r="AO12" s="7">
        <f t="shared" si="3"/>
        <v>143231045</v>
      </c>
      <c r="AP12" s="7">
        <f t="shared" si="3"/>
        <v>133691351</v>
      </c>
      <c r="AQ12" s="7">
        <f t="shared" si="3"/>
        <v>6146006</v>
      </c>
      <c r="AR12" s="7">
        <v>18229</v>
      </c>
      <c r="AS12" s="7">
        <v>251122240</v>
      </c>
      <c r="AT12" s="7">
        <v>200897786</v>
      </c>
      <c r="AU12" s="7">
        <v>9086375</v>
      </c>
      <c r="AV12" s="7">
        <v>39158199</v>
      </c>
      <c r="AW12" s="7">
        <v>1979880</v>
      </c>
      <c r="AX12" s="7">
        <f t="shared" si="4"/>
        <v>48567</v>
      </c>
      <c r="AY12" s="7">
        <f t="shared" si="4"/>
        <v>1666454070</v>
      </c>
      <c r="AZ12" s="7">
        <f t="shared" si="4"/>
        <v>1333161214</v>
      </c>
      <c r="BA12" s="7">
        <f t="shared" si="4"/>
        <v>152317420</v>
      </c>
      <c r="BB12" s="7">
        <f t="shared" si="4"/>
        <v>172849550</v>
      </c>
      <c r="BC12" s="7">
        <f t="shared" si="4"/>
        <v>8125886</v>
      </c>
      <c r="BD12" s="6">
        <v>1285</v>
      </c>
      <c r="BE12" s="7">
        <v>39781497</v>
      </c>
      <c r="BF12" s="7">
        <v>10590297</v>
      </c>
      <c r="BG12" s="7">
        <v>0</v>
      </c>
      <c r="BH12" s="7">
        <v>29159460</v>
      </c>
      <c r="BI12" s="7">
        <v>31740</v>
      </c>
      <c r="BJ12" s="7">
        <v>1</v>
      </c>
      <c r="BK12" s="7">
        <v>4020</v>
      </c>
      <c r="BL12" s="7">
        <v>1080</v>
      </c>
      <c r="BM12" s="7">
        <v>0</v>
      </c>
      <c r="BN12" s="7">
        <v>2940</v>
      </c>
      <c r="BO12" s="7">
        <v>0</v>
      </c>
      <c r="BP12" s="7">
        <f t="shared" si="5"/>
        <v>1286</v>
      </c>
      <c r="BQ12" s="7">
        <f t="shared" si="5"/>
        <v>39785517</v>
      </c>
      <c r="BR12" s="7">
        <f t="shared" si="5"/>
        <v>10591377</v>
      </c>
      <c r="BS12" s="7">
        <f t="shared" si="5"/>
        <v>0</v>
      </c>
      <c r="BT12" s="7">
        <f t="shared" si="5"/>
        <v>29162400</v>
      </c>
      <c r="BU12" s="7">
        <f t="shared" si="5"/>
        <v>31740</v>
      </c>
      <c r="BV12" s="6">
        <v>190</v>
      </c>
      <c r="BW12" s="7">
        <v>19271690</v>
      </c>
      <c r="BX12" s="7">
        <v>15417352</v>
      </c>
      <c r="BY12" s="7">
        <v>1450020</v>
      </c>
      <c r="BZ12" s="7">
        <v>1591429</v>
      </c>
      <c r="CA12" s="7">
        <v>812889</v>
      </c>
      <c r="CB12" s="7">
        <f t="shared" si="6"/>
        <v>48757</v>
      </c>
      <c r="CC12" s="7">
        <f t="shared" si="7"/>
        <v>1725511277</v>
      </c>
      <c r="CD12" s="7">
        <f t="shared" si="7"/>
        <v>1359169943</v>
      </c>
      <c r="CE12" s="7">
        <f t="shared" si="7"/>
        <v>153767440</v>
      </c>
      <c r="CF12" s="7">
        <f t="shared" si="7"/>
        <v>203603379</v>
      </c>
      <c r="CG12" s="7">
        <f t="shared" si="7"/>
        <v>8970515</v>
      </c>
      <c r="CH12" s="100">
        <v>523</v>
      </c>
      <c r="CI12" s="101">
        <v>3357176</v>
      </c>
      <c r="CJ12" s="101">
        <v>2685597</v>
      </c>
      <c r="CK12" s="101">
        <v>0</v>
      </c>
      <c r="CL12" s="101">
        <v>671579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14"/>
        <v>523</v>
      </c>
      <c r="DA12" s="101">
        <f t="shared" si="8"/>
        <v>3357176</v>
      </c>
      <c r="DB12" s="101">
        <f t="shared" si="8"/>
        <v>2685597</v>
      </c>
      <c r="DC12" s="101">
        <f t="shared" si="8"/>
        <v>0</v>
      </c>
      <c r="DD12" s="101">
        <f t="shared" si="8"/>
        <v>671579</v>
      </c>
      <c r="DE12" s="101">
        <f t="shared" si="8"/>
        <v>0</v>
      </c>
      <c r="DF12" s="101">
        <f t="shared" si="9"/>
        <v>49280</v>
      </c>
      <c r="DG12" s="101">
        <f t="shared" si="9"/>
        <v>1728868453</v>
      </c>
      <c r="DH12" s="101">
        <f t="shared" si="9"/>
        <v>1361855540</v>
      </c>
      <c r="DI12" s="101">
        <f t="shared" si="9"/>
        <v>153767440</v>
      </c>
      <c r="DJ12" s="101">
        <f t="shared" si="9"/>
        <v>204274958</v>
      </c>
      <c r="DK12" s="101">
        <f t="shared" si="9"/>
        <v>8970515</v>
      </c>
      <c r="DL12" s="101">
        <v>1051</v>
      </c>
      <c r="DM12" s="101">
        <v>4219</v>
      </c>
      <c r="DN12" s="101">
        <v>5270</v>
      </c>
      <c r="DO12" s="101">
        <v>286</v>
      </c>
      <c r="DP12" s="101">
        <v>215</v>
      </c>
      <c r="DR12" s="16">
        <f>INDEX(現金給付!H:H,MATCH($A12,現金給付!$C:$C,0),1)</f>
        <v>522</v>
      </c>
      <c r="DS12" s="16">
        <f>INDEX(現金給付!I:I,MATCH($A12,現金給付!$C:$C,0),1)</f>
        <v>2681859</v>
      </c>
      <c r="DT12" s="16">
        <f>INDEX(現金給付!P:P,MATCH($A12,現金給付!$C:$C,0),1)</f>
        <v>52</v>
      </c>
      <c r="DU12" s="16">
        <f>INDEX(現金給付!Q:Q,MATCH($A12,現金給付!$C:$C,0),1)</f>
        <v>1213323</v>
      </c>
      <c r="DV12" s="16">
        <f>INDEX(現金給付!X:X,MATCH($A12,現金給付!$C:$C,0),1)</f>
        <v>89</v>
      </c>
      <c r="DW12" s="16">
        <f>INDEX(現金給付!Y:Y,MATCH($A12,現金給付!$C:$C,0),1)</f>
        <v>2360432</v>
      </c>
      <c r="DX12" s="16">
        <f>INDEX(現金給付!AN:AN,MATCH($A12,現金給付!$C:$C,0),1)</f>
        <v>43</v>
      </c>
      <c r="DY12" s="16">
        <f>INDEX(現金給付!AO:AO,MATCH($A12,現金給付!$C:$C,0),1)</f>
        <v>1154998</v>
      </c>
      <c r="DZ12" s="16">
        <f>INDEX(現金給付!AV:AV,MATCH($A12,現金給付!$C:$C,0),1)</f>
        <v>3</v>
      </c>
      <c r="EA12" s="16">
        <f>INDEX(現金給付!AW:AW,MATCH($A12,現金給付!$C:$C,0),1)</f>
        <v>47152</v>
      </c>
      <c r="EB12" s="16">
        <f>INDEX(現金給付!BD:BD,MATCH($A12,現金給付!$C:$C,0),1)</f>
        <v>0</v>
      </c>
      <c r="EC12" s="16">
        <f>INDEX(現金給付!BE:BE,MATCH($A12,現金給付!$C:$C,0),1)</f>
        <v>0</v>
      </c>
      <c r="ED12" s="16">
        <f>INDEX(現金給付!BT:BT,MATCH($A12,現金給付!$C:$C,0),1)</f>
        <v>0</v>
      </c>
      <c r="EE12" s="16">
        <f>INDEX(現金給付!BU:BU,MATCH($A12,現金給付!$C:$C,0),1)</f>
        <v>0</v>
      </c>
      <c r="EF12" s="16">
        <v>0</v>
      </c>
      <c r="EG12" s="16">
        <v>0</v>
      </c>
      <c r="EH12" s="16">
        <f t="shared" si="10"/>
        <v>709</v>
      </c>
      <c r="EI12" s="16">
        <f t="shared" si="10"/>
        <v>7457764</v>
      </c>
      <c r="EK12" s="7">
        <f t="shared" si="15"/>
        <v>49466</v>
      </c>
      <c r="EL12" s="7">
        <f t="shared" si="15"/>
        <v>1732969041</v>
      </c>
      <c r="EN12" s="69">
        <f>ROUND(EL12/INDEX(被保険者数!O:O,MATCH(A12,被保険者数!A:A,0),1),0)</f>
        <v>129355</v>
      </c>
      <c r="EO12" s="1">
        <f t="shared" si="16"/>
        <v>20</v>
      </c>
      <c r="EP12" s="69">
        <f t="shared" si="11"/>
        <v>888482660</v>
      </c>
      <c r="EQ12" s="69">
        <f t="shared" si="12"/>
        <v>526849170</v>
      </c>
      <c r="ER12" s="69">
        <f t="shared" si="13"/>
        <v>317637211</v>
      </c>
      <c r="ES12" s="69">
        <f>ROUND(EP12/INDEX(被保険者数!O:O,MATCH(A12,被保険者数!A:A,0),1),0)</f>
        <v>66320</v>
      </c>
      <c r="ET12" s="69">
        <f t="shared" si="17"/>
        <v>20</v>
      </c>
      <c r="EU12" s="69">
        <f>ROUND(EQ12/INDEX(被保険者数!O:O,MATCH(A12,被保険者数!A:A,0),1),0)</f>
        <v>39326</v>
      </c>
      <c r="EV12" s="1">
        <f t="shared" si="18"/>
        <v>20</v>
      </c>
    </row>
    <row r="13" spans="1:152" s="1" customFormat="1" ht="15.95" customHeight="1" x14ac:dyDescent="0.15">
      <c r="A13" s="2" t="s">
        <v>35</v>
      </c>
      <c r="B13" s="6">
        <v>537</v>
      </c>
      <c r="C13" s="7">
        <v>322825270</v>
      </c>
      <c r="D13" s="7">
        <v>258260244</v>
      </c>
      <c r="E13" s="7">
        <v>38762570</v>
      </c>
      <c r="F13" s="7">
        <v>25505574</v>
      </c>
      <c r="G13" s="7">
        <v>296882</v>
      </c>
      <c r="H13" s="7">
        <v>13410</v>
      </c>
      <c r="I13" s="7">
        <v>226026280</v>
      </c>
      <c r="J13" s="7">
        <v>180818074</v>
      </c>
      <c r="K13" s="7">
        <v>10934608</v>
      </c>
      <c r="L13" s="7">
        <v>33395313</v>
      </c>
      <c r="M13" s="7">
        <v>878285</v>
      </c>
      <c r="N13" s="7">
        <f t="shared" si="0"/>
        <v>13947</v>
      </c>
      <c r="O13" s="7">
        <f t="shared" si="1"/>
        <v>548851550</v>
      </c>
      <c r="P13" s="7">
        <f t="shared" si="1"/>
        <v>439078318</v>
      </c>
      <c r="Q13" s="7">
        <f t="shared" si="1"/>
        <v>49697178</v>
      </c>
      <c r="R13" s="7">
        <f t="shared" si="1"/>
        <v>58900887</v>
      </c>
      <c r="S13" s="7">
        <f t="shared" si="1"/>
        <v>1175167</v>
      </c>
      <c r="T13" s="6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2041</v>
      </c>
      <c r="AA13" s="7">
        <v>27959120</v>
      </c>
      <c r="AB13" s="7">
        <v>22367296</v>
      </c>
      <c r="AC13" s="7">
        <v>489947</v>
      </c>
      <c r="AD13" s="7">
        <v>5101877</v>
      </c>
      <c r="AE13" s="7">
        <v>0</v>
      </c>
      <c r="AF13" s="7">
        <f t="shared" si="2"/>
        <v>2041</v>
      </c>
      <c r="AG13" s="7">
        <f t="shared" si="2"/>
        <v>27959120</v>
      </c>
      <c r="AH13" s="7">
        <f t="shared" si="2"/>
        <v>22367296</v>
      </c>
      <c r="AI13" s="7">
        <f t="shared" si="2"/>
        <v>489947</v>
      </c>
      <c r="AJ13" s="7">
        <f t="shared" si="2"/>
        <v>5101877</v>
      </c>
      <c r="AK13" s="7">
        <f t="shared" si="2"/>
        <v>0</v>
      </c>
      <c r="AL13" s="6">
        <f t="shared" si="3"/>
        <v>15988</v>
      </c>
      <c r="AM13" s="7">
        <f t="shared" si="3"/>
        <v>576810670</v>
      </c>
      <c r="AN13" s="7">
        <f t="shared" si="3"/>
        <v>461445614</v>
      </c>
      <c r="AO13" s="7">
        <f t="shared" si="3"/>
        <v>50187125</v>
      </c>
      <c r="AP13" s="7">
        <f t="shared" si="3"/>
        <v>64002764</v>
      </c>
      <c r="AQ13" s="7">
        <f t="shared" si="3"/>
        <v>1175167</v>
      </c>
      <c r="AR13" s="7">
        <v>6882</v>
      </c>
      <c r="AS13" s="7">
        <v>97191130</v>
      </c>
      <c r="AT13" s="7">
        <v>77752920</v>
      </c>
      <c r="AU13" s="7">
        <v>4847414</v>
      </c>
      <c r="AV13" s="7">
        <v>13791100</v>
      </c>
      <c r="AW13" s="7">
        <v>799696</v>
      </c>
      <c r="AX13" s="7">
        <f t="shared" si="4"/>
        <v>22870</v>
      </c>
      <c r="AY13" s="7">
        <f t="shared" si="4"/>
        <v>674001800</v>
      </c>
      <c r="AZ13" s="7">
        <f t="shared" si="4"/>
        <v>539198534</v>
      </c>
      <c r="BA13" s="7">
        <f t="shared" si="4"/>
        <v>55034539</v>
      </c>
      <c r="BB13" s="7">
        <f t="shared" si="4"/>
        <v>77793864</v>
      </c>
      <c r="BC13" s="7">
        <f t="shared" si="4"/>
        <v>1974863</v>
      </c>
      <c r="BD13" s="6">
        <v>519</v>
      </c>
      <c r="BE13" s="7">
        <v>13441711</v>
      </c>
      <c r="BF13" s="7">
        <v>3972201</v>
      </c>
      <c r="BG13" s="7">
        <v>0</v>
      </c>
      <c r="BH13" s="7">
        <v>9469510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f t="shared" si="5"/>
        <v>519</v>
      </c>
      <c r="BQ13" s="7">
        <f t="shared" si="5"/>
        <v>13441711</v>
      </c>
      <c r="BR13" s="7">
        <f t="shared" si="5"/>
        <v>3972201</v>
      </c>
      <c r="BS13" s="7">
        <f t="shared" si="5"/>
        <v>0</v>
      </c>
      <c r="BT13" s="7">
        <f t="shared" si="5"/>
        <v>9469510</v>
      </c>
      <c r="BU13" s="7">
        <f t="shared" si="5"/>
        <v>0</v>
      </c>
      <c r="BV13" s="6">
        <v>107</v>
      </c>
      <c r="BW13" s="7">
        <v>10908060</v>
      </c>
      <c r="BX13" s="7">
        <v>8726448</v>
      </c>
      <c r="BY13" s="7">
        <v>903796</v>
      </c>
      <c r="BZ13" s="7">
        <v>885292</v>
      </c>
      <c r="CA13" s="7">
        <v>392524</v>
      </c>
      <c r="CB13" s="7">
        <f t="shared" si="6"/>
        <v>22977</v>
      </c>
      <c r="CC13" s="7">
        <f t="shared" si="7"/>
        <v>698351571</v>
      </c>
      <c r="CD13" s="7">
        <f t="shared" si="7"/>
        <v>551897183</v>
      </c>
      <c r="CE13" s="7">
        <f t="shared" si="7"/>
        <v>55938335</v>
      </c>
      <c r="CF13" s="7">
        <f t="shared" si="7"/>
        <v>88148666</v>
      </c>
      <c r="CG13" s="7">
        <f t="shared" si="7"/>
        <v>2367387</v>
      </c>
      <c r="CH13" s="100">
        <v>177</v>
      </c>
      <c r="CI13" s="101">
        <v>873217</v>
      </c>
      <c r="CJ13" s="101">
        <v>698520</v>
      </c>
      <c r="CK13" s="101">
        <v>0</v>
      </c>
      <c r="CL13" s="101">
        <v>174697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14"/>
        <v>177</v>
      </c>
      <c r="DA13" s="101">
        <f t="shared" si="8"/>
        <v>873217</v>
      </c>
      <c r="DB13" s="101">
        <f t="shared" si="8"/>
        <v>698520</v>
      </c>
      <c r="DC13" s="101">
        <f t="shared" si="8"/>
        <v>0</v>
      </c>
      <c r="DD13" s="101">
        <f t="shared" si="8"/>
        <v>174697</v>
      </c>
      <c r="DE13" s="101">
        <f t="shared" si="8"/>
        <v>0</v>
      </c>
      <c r="DF13" s="101">
        <f t="shared" si="9"/>
        <v>23154</v>
      </c>
      <c r="DG13" s="101">
        <f t="shared" si="9"/>
        <v>699224788</v>
      </c>
      <c r="DH13" s="101">
        <f t="shared" si="9"/>
        <v>552595703</v>
      </c>
      <c r="DI13" s="101">
        <f t="shared" si="9"/>
        <v>55938335</v>
      </c>
      <c r="DJ13" s="101">
        <f t="shared" si="9"/>
        <v>88323363</v>
      </c>
      <c r="DK13" s="101">
        <f t="shared" si="9"/>
        <v>2367387</v>
      </c>
      <c r="DL13" s="101">
        <v>377</v>
      </c>
      <c r="DM13" s="101">
        <v>1961</v>
      </c>
      <c r="DN13" s="101">
        <v>2338</v>
      </c>
      <c r="DO13" s="101">
        <v>59</v>
      </c>
      <c r="DP13" s="101">
        <v>62</v>
      </c>
      <c r="DR13" s="16">
        <f>INDEX(現金給付!H:H,MATCH($A13,現金給付!$C:$C,0),1)</f>
        <v>177</v>
      </c>
      <c r="DS13" s="16">
        <f>INDEX(現金給付!I:I,MATCH($A13,現金給付!$C:$C,0),1)</f>
        <v>698520</v>
      </c>
      <c r="DT13" s="16">
        <f>INDEX(現金給付!P:P,MATCH($A13,現金給付!$C:$C,0),1)</f>
        <v>6</v>
      </c>
      <c r="DU13" s="16">
        <f>INDEX(現金給付!Q:Q,MATCH($A13,現金給付!$C:$C,0),1)</f>
        <v>243784</v>
      </c>
      <c r="DV13" s="16">
        <f>INDEX(現金給付!X:X,MATCH($A13,現金給付!$C:$C,0),1)</f>
        <v>3</v>
      </c>
      <c r="DW13" s="16">
        <f>INDEX(現金給付!Y:Y,MATCH($A13,現金給付!$C:$C,0),1)</f>
        <v>26936</v>
      </c>
      <c r="DX13" s="16">
        <f>INDEX(現金給付!AN:AN,MATCH($A13,現金給付!$C:$C,0),1)</f>
        <v>22</v>
      </c>
      <c r="DY13" s="16">
        <f>INDEX(現金給付!AO:AO,MATCH($A13,現金給付!$C:$C,0),1)</f>
        <v>593884</v>
      </c>
      <c r="DZ13" s="16">
        <f>INDEX(現金給付!AV:AV,MATCH($A13,現金給付!$C:$C,0),1)</f>
        <v>0</v>
      </c>
      <c r="EA13" s="16">
        <f>INDEX(現金給付!AW:AW,MATCH($A13,現金給付!$C:$C,0),1)</f>
        <v>0</v>
      </c>
      <c r="EB13" s="16">
        <f>INDEX(現金給付!BD:BD,MATCH($A13,現金給付!$C:$C,0),1)</f>
        <v>0</v>
      </c>
      <c r="EC13" s="16">
        <f>INDEX(現金給付!BE:BE,MATCH($A13,現金給付!$C:$C,0),1)</f>
        <v>0</v>
      </c>
      <c r="ED13" s="16">
        <f>INDEX(現金給付!BT:BT,MATCH($A13,現金給付!$C:$C,0),1)</f>
        <v>0</v>
      </c>
      <c r="EE13" s="16">
        <f>INDEX(現金給付!BU:BU,MATCH($A13,現金給付!$C:$C,0),1)</f>
        <v>0</v>
      </c>
      <c r="EF13" s="16">
        <v>0</v>
      </c>
      <c r="EG13" s="16">
        <v>0</v>
      </c>
      <c r="EH13" s="16">
        <f t="shared" si="10"/>
        <v>208</v>
      </c>
      <c r="EI13" s="16">
        <f t="shared" si="10"/>
        <v>1563124</v>
      </c>
      <c r="EK13" s="7">
        <f t="shared" si="15"/>
        <v>23185</v>
      </c>
      <c r="EL13" s="7">
        <f t="shared" si="15"/>
        <v>699914695</v>
      </c>
      <c r="EN13" s="69">
        <f>ROUND(EL13/INDEX(被保険者数!O:O,MATCH(A13,被保険者数!A:A,0),1),0)</f>
        <v>105314</v>
      </c>
      <c r="EO13" s="1">
        <f t="shared" si="16"/>
        <v>25</v>
      </c>
      <c r="EP13" s="69">
        <f t="shared" si="11"/>
        <v>322825270</v>
      </c>
      <c r="EQ13" s="69">
        <f t="shared" si="12"/>
        <v>253985400</v>
      </c>
      <c r="ER13" s="69">
        <f t="shared" si="13"/>
        <v>123104025</v>
      </c>
      <c r="ES13" s="69">
        <f>ROUND(EP13/INDEX(被保険者数!O:O,MATCH(A13,被保険者数!A:A,0),1),0)</f>
        <v>48574</v>
      </c>
      <c r="ET13" s="69">
        <f t="shared" si="17"/>
        <v>31</v>
      </c>
      <c r="EU13" s="69">
        <f>ROUND(EQ13/INDEX(被保険者数!O:O,MATCH(A13,被保険者数!A:A,0),1),0)</f>
        <v>38216</v>
      </c>
      <c r="EV13" s="1">
        <f t="shared" si="18"/>
        <v>22</v>
      </c>
    </row>
    <row r="14" spans="1:152" s="1" customFormat="1" ht="15.95" customHeight="1" x14ac:dyDescent="0.15">
      <c r="A14" s="2" t="s">
        <v>36</v>
      </c>
      <c r="B14" s="6">
        <v>575</v>
      </c>
      <c r="C14" s="7">
        <v>371620500</v>
      </c>
      <c r="D14" s="7">
        <v>297296402</v>
      </c>
      <c r="E14" s="7">
        <v>47199962</v>
      </c>
      <c r="F14" s="7">
        <v>26862476</v>
      </c>
      <c r="G14" s="7">
        <v>261660</v>
      </c>
      <c r="H14" s="7">
        <v>12449</v>
      </c>
      <c r="I14" s="7">
        <v>221246640</v>
      </c>
      <c r="J14" s="7">
        <v>176995597</v>
      </c>
      <c r="K14" s="7">
        <v>13504799</v>
      </c>
      <c r="L14" s="7">
        <v>29900944</v>
      </c>
      <c r="M14" s="7">
        <v>845300</v>
      </c>
      <c r="N14" s="7">
        <f t="shared" si="0"/>
        <v>13024</v>
      </c>
      <c r="O14" s="7">
        <f t="shared" si="1"/>
        <v>592867140</v>
      </c>
      <c r="P14" s="7">
        <f t="shared" si="1"/>
        <v>474291999</v>
      </c>
      <c r="Q14" s="7">
        <f t="shared" si="1"/>
        <v>60704761</v>
      </c>
      <c r="R14" s="7">
        <f t="shared" si="1"/>
        <v>56763420</v>
      </c>
      <c r="S14" s="7">
        <f t="shared" si="1"/>
        <v>1106960</v>
      </c>
      <c r="T14" s="6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1856</v>
      </c>
      <c r="AA14" s="7">
        <v>24919320</v>
      </c>
      <c r="AB14" s="7">
        <v>19935456</v>
      </c>
      <c r="AC14" s="7">
        <v>279861</v>
      </c>
      <c r="AD14" s="7">
        <v>4704003</v>
      </c>
      <c r="AE14" s="7">
        <v>0</v>
      </c>
      <c r="AF14" s="7">
        <f t="shared" si="2"/>
        <v>1856</v>
      </c>
      <c r="AG14" s="7">
        <f t="shared" si="2"/>
        <v>24919320</v>
      </c>
      <c r="AH14" s="7">
        <f t="shared" si="2"/>
        <v>19935456</v>
      </c>
      <c r="AI14" s="7">
        <f t="shared" si="2"/>
        <v>279861</v>
      </c>
      <c r="AJ14" s="7">
        <f t="shared" si="2"/>
        <v>4704003</v>
      </c>
      <c r="AK14" s="7">
        <f t="shared" si="2"/>
        <v>0</v>
      </c>
      <c r="AL14" s="6">
        <f t="shared" si="3"/>
        <v>14880</v>
      </c>
      <c r="AM14" s="7">
        <f t="shared" si="3"/>
        <v>617786460</v>
      </c>
      <c r="AN14" s="7">
        <f t="shared" si="3"/>
        <v>494227455</v>
      </c>
      <c r="AO14" s="7">
        <f t="shared" si="3"/>
        <v>60984622</v>
      </c>
      <c r="AP14" s="7">
        <f t="shared" si="3"/>
        <v>61467423</v>
      </c>
      <c r="AQ14" s="7">
        <f t="shared" si="3"/>
        <v>1106960</v>
      </c>
      <c r="AR14" s="7">
        <v>9215</v>
      </c>
      <c r="AS14" s="7">
        <v>115621490</v>
      </c>
      <c r="AT14" s="7">
        <v>92497192</v>
      </c>
      <c r="AU14" s="7">
        <v>2794750</v>
      </c>
      <c r="AV14" s="7">
        <v>19387378</v>
      </c>
      <c r="AW14" s="7">
        <v>942170</v>
      </c>
      <c r="AX14" s="7">
        <f t="shared" si="4"/>
        <v>24095</v>
      </c>
      <c r="AY14" s="7">
        <f t="shared" si="4"/>
        <v>733407950</v>
      </c>
      <c r="AZ14" s="7">
        <f t="shared" si="4"/>
        <v>586724647</v>
      </c>
      <c r="BA14" s="7">
        <f t="shared" si="4"/>
        <v>63779372</v>
      </c>
      <c r="BB14" s="7">
        <f t="shared" si="4"/>
        <v>80854801</v>
      </c>
      <c r="BC14" s="7">
        <f t="shared" si="4"/>
        <v>2049130</v>
      </c>
      <c r="BD14" s="6">
        <v>560</v>
      </c>
      <c r="BE14" s="7">
        <v>17890706</v>
      </c>
      <c r="BF14" s="7">
        <v>4727326</v>
      </c>
      <c r="BG14" s="7">
        <v>0</v>
      </c>
      <c r="BH14" s="7">
        <v>13163380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f t="shared" si="5"/>
        <v>560</v>
      </c>
      <c r="BQ14" s="7">
        <f t="shared" si="5"/>
        <v>17890706</v>
      </c>
      <c r="BR14" s="7">
        <f t="shared" si="5"/>
        <v>4727326</v>
      </c>
      <c r="BS14" s="7">
        <f t="shared" si="5"/>
        <v>0</v>
      </c>
      <c r="BT14" s="7">
        <f t="shared" si="5"/>
        <v>13163380</v>
      </c>
      <c r="BU14" s="7">
        <f t="shared" si="5"/>
        <v>0</v>
      </c>
      <c r="BV14" s="6">
        <v>110</v>
      </c>
      <c r="BW14" s="7">
        <v>18501450</v>
      </c>
      <c r="BX14" s="7">
        <v>14801160</v>
      </c>
      <c r="BY14" s="7">
        <v>2137609</v>
      </c>
      <c r="BZ14" s="7">
        <v>1026029</v>
      </c>
      <c r="CA14" s="7">
        <v>536652</v>
      </c>
      <c r="CB14" s="7">
        <f t="shared" si="6"/>
        <v>24205</v>
      </c>
      <c r="CC14" s="7">
        <f t="shared" si="7"/>
        <v>769800106</v>
      </c>
      <c r="CD14" s="7">
        <f t="shared" si="7"/>
        <v>606253133</v>
      </c>
      <c r="CE14" s="7">
        <f t="shared" si="7"/>
        <v>65916981</v>
      </c>
      <c r="CF14" s="7">
        <f t="shared" si="7"/>
        <v>95044210</v>
      </c>
      <c r="CG14" s="7">
        <f t="shared" si="7"/>
        <v>2585782</v>
      </c>
      <c r="CH14" s="100">
        <v>247</v>
      </c>
      <c r="CI14" s="101">
        <v>1435016</v>
      </c>
      <c r="CJ14" s="101">
        <v>1147960</v>
      </c>
      <c r="CK14" s="101">
        <v>0</v>
      </c>
      <c r="CL14" s="101">
        <v>287056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14"/>
        <v>247</v>
      </c>
      <c r="DA14" s="101">
        <f t="shared" si="8"/>
        <v>1435016</v>
      </c>
      <c r="DB14" s="101">
        <f t="shared" si="8"/>
        <v>1147960</v>
      </c>
      <c r="DC14" s="101">
        <f t="shared" si="8"/>
        <v>0</v>
      </c>
      <c r="DD14" s="101">
        <f t="shared" si="8"/>
        <v>287056</v>
      </c>
      <c r="DE14" s="101">
        <f t="shared" si="8"/>
        <v>0</v>
      </c>
      <c r="DF14" s="101">
        <f t="shared" si="9"/>
        <v>24452</v>
      </c>
      <c r="DG14" s="101">
        <f t="shared" si="9"/>
        <v>771235122</v>
      </c>
      <c r="DH14" s="101">
        <f t="shared" si="9"/>
        <v>607401093</v>
      </c>
      <c r="DI14" s="101">
        <f t="shared" si="9"/>
        <v>65916981</v>
      </c>
      <c r="DJ14" s="101">
        <f t="shared" si="9"/>
        <v>95331266</v>
      </c>
      <c r="DK14" s="101">
        <f t="shared" si="9"/>
        <v>2585782</v>
      </c>
      <c r="DL14" s="101">
        <v>461</v>
      </c>
      <c r="DM14" s="101">
        <v>1990</v>
      </c>
      <c r="DN14" s="101">
        <v>2451</v>
      </c>
      <c r="DO14" s="101">
        <v>117</v>
      </c>
      <c r="DP14" s="101">
        <v>128</v>
      </c>
      <c r="DR14" s="16">
        <f>INDEX(現金給付!H:H,MATCH($A14,現金給付!$C:$C,0),1)</f>
        <v>247</v>
      </c>
      <c r="DS14" s="16">
        <f>INDEX(現金給付!I:I,MATCH($A14,現金給付!$C:$C,0),1)</f>
        <v>1147960</v>
      </c>
      <c r="DT14" s="16">
        <f>INDEX(現金給付!P:P,MATCH($A14,現金給付!$C:$C,0),1)</f>
        <v>14</v>
      </c>
      <c r="DU14" s="16">
        <f>INDEX(現金給付!Q:Q,MATCH($A14,現金給付!$C:$C,0),1)</f>
        <v>113746</v>
      </c>
      <c r="DV14" s="16">
        <f>INDEX(現金給付!X:X,MATCH($A14,現金給付!$C:$C,0),1)</f>
        <v>23</v>
      </c>
      <c r="DW14" s="16">
        <f>INDEX(現金給付!Y:Y,MATCH($A14,現金給付!$C:$C,0),1)</f>
        <v>336472</v>
      </c>
      <c r="DX14" s="16">
        <f>INDEX(現金給付!AN:AN,MATCH($A14,現金給付!$C:$C,0),1)</f>
        <v>21</v>
      </c>
      <c r="DY14" s="16">
        <f>INDEX(現金給付!AO:AO,MATCH($A14,現金給付!$C:$C,0),1)</f>
        <v>526967</v>
      </c>
      <c r="DZ14" s="16">
        <f>INDEX(現金給付!AV:AV,MATCH($A14,現金給付!$C:$C,0),1)</f>
        <v>0</v>
      </c>
      <c r="EA14" s="16">
        <f>INDEX(現金給付!AW:AW,MATCH($A14,現金給付!$C:$C,0),1)</f>
        <v>0</v>
      </c>
      <c r="EB14" s="16">
        <f>INDEX(現金給付!BD:BD,MATCH($A14,現金給付!$C:$C,0),1)</f>
        <v>0</v>
      </c>
      <c r="EC14" s="16">
        <f>INDEX(現金給付!BE:BE,MATCH($A14,現金給付!$C:$C,0),1)</f>
        <v>0</v>
      </c>
      <c r="ED14" s="16">
        <f>INDEX(現金給付!BT:BT,MATCH($A14,現金給付!$C:$C,0),1)</f>
        <v>0</v>
      </c>
      <c r="EE14" s="16">
        <f>INDEX(現金給付!BU:BU,MATCH($A14,現金給付!$C:$C,0),1)</f>
        <v>0</v>
      </c>
      <c r="EF14" s="16">
        <v>0</v>
      </c>
      <c r="EG14" s="16">
        <v>0</v>
      </c>
      <c r="EH14" s="16">
        <f t="shared" si="10"/>
        <v>305</v>
      </c>
      <c r="EI14" s="16">
        <f t="shared" si="10"/>
        <v>2125145</v>
      </c>
      <c r="EK14" s="7">
        <f t="shared" si="15"/>
        <v>24510</v>
      </c>
      <c r="EL14" s="7">
        <f t="shared" si="15"/>
        <v>771925251</v>
      </c>
      <c r="EN14" s="69">
        <f>ROUND(EL14/INDEX(被保険者数!O:O,MATCH(A14,被保険者数!A:A,0),1),0)</f>
        <v>132793</v>
      </c>
      <c r="EO14" s="1">
        <f t="shared" si="16"/>
        <v>18</v>
      </c>
      <c r="EP14" s="69">
        <f t="shared" si="11"/>
        <v>371620500</v>
      </c>
      <c r="EQ14" s="69">
        <f t="shared" si="12"/>
        <v>246165960</v>
      </c>
      <c r="ER14" s="69">
        <f t="shared" si="13"/>
        <v>154138791</v>
      </c>
      <c r="ES14" s="69">
        <f>ROUND(EP14/INDEX(被保険者数!O:O,MATCH(A14,被保険者数!A:A,0),1),0)</f>
        <v>63929</v>
      </c>
      <c r="ET14" s="69">
        <f t="shared" si="17"/>
        <v>25</v>
      </c>
      <c r="EU14" s="69">
        <f>ROUND(EQ14/INDEX(被保険者数!O:O,MATCH(A14,被保険者数!A:A,0),1),0)</f>
        <v>42347</v>
      </c>
      <c r="EV14" s="1">
        <f t="shared" si="18"/>
        <v>14</v>
      </c>
    </row>
    <row r="15" spans="1:152" s="1" customFormat="1" ht="15.95" customHeight="1" x14ac:dyDescent="0.15">
      <c r="A15" s="2" t="s">
        <v>60</v>
      </c>
      <c r="B15" s="6">
        <v>75</v>
      </c>
      <c r="C15" s="7">
        <v>52143290</v>
      </c>
      <c r="D15" s="7">
        <v>41714634</v>
      </c>
      <c r="E15" s="7">
        <v>6980596</v>
      </c>
      <c r="F15" s="7">
        <v>3286280</v>
      </c>
      <c r="G15" s="7">
        <v>161780</v>
      </c>
      <c r="H15" s="7">
        <v>1160</v>
      </c>
      <c r="I15" s="7">
        <v>12088990</v>
      </c>
      <c r="J15" s="7">
        <v>9671192</v>
      </c>
      <c r="K15" s="7">
        <v>281337</v>
      </c>
      <c r="L15" s="7">
        <v>2134493</v>
      </c>
      <c r="M15" s="7">
        <v>1968</v>
      </c>
      <c r="N15" s="7">
        <f t="shared" si="0"/>
        <v>1235</v>
      </c>
      <c r="O15" s="7">
        <f t="shared" si="1"/>
        <v>64232280</v>
      </c>
      <c r="P15" s="7">
        <f t="shared" si="1"/>
        <v>51385826</v>
      </c>
      <c r="Q15" s="7">
        <f t="shared" si="1"/>
        <v>7261933</v>
      </c>
      <c r="R15" s="7">
        <f t="shared" si="1"/>
        <v>5420773</v>
      </c>
      <c r="S15" s="7">
        <f t="shared" si="1"/>
        <v>163748</v>
      </c>
      <c r="T15" s="6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131</v>
      </c>
      <c r="AA15" s="7">
        <v>1980380</v>
      </c>
      <c r="AB15" s="7">
        <v>1584304</v>
      </c>
      <c r="AC15" s="7">
        <v>29674</v>
      </c>
      <c r="AD15" s="7">
        <v>366402</v>
      </c>
      <c r="AE15" s="7">
        <v>0</v>
      </c>
      <c r="AF15" s="7">
        <f t="shared" si="2"/>
        <v>131</v>
      </c>
      <c r="AG15" s="7">
        <f t="shared" si="2"/>
        <v>1980380</v>
      </c>
      <c r="AH15" s="7">
        <f t="shared" si="2"/>
        <v>1584304</v>
      </c>
      <c r="AI15" s="7">
        <f t="shared" si="2"/>
        <v>29674</v>
      </c>
      <c r="AJ15" s="7">
        <f t="shared" si="2"/>
        <v>366402</v>
      </c>
      <c r="AK15" s="7">
        <f t="shared" si="2"/>
        <v>0</v>
      </c>
      <c r="AL15" s="6">
        <f t="shared" si="3"/>
        <v>1366</v>
      </c>
      <c r="AM15" s="7">
        <f t="shared" si="3"/>
        <v>66212660</v>
      </c>
      <c r="AN15" s="7">
        <f t="shared" si="3"/>
        <v>52970130</v>
      </c>
      <c r="AO15" s="7">
        <f t="shared" si="3"/>
        <v>7291607</v>
      </c>
      <c r="AP15" s="7">
        <f t="shared" si="3"/>
        <v>5787175</v>
      </c>
      <c r="AQ15" s="7">
        <f t="shared" si="3"/>
        <v>163748</v>
      </c>
      <c r="AR15" s="7">
        <v>924</v>
      </c>
      <c r="AS15" s="7">
        <v>9521290</v>
      </c>
      <c r="AT15" s="7">
        <v>7617032</v>
      </c>
      <c r="AU15" s="7">
        <v>69608</v>
      </c>
      <c r="AV15" s="7">
        <v>1826322</v>
      </c>
      <c r="AW15" s="7">
        <v>8328</v>
      </c>
      <c r="AX15" s="7">
        <f t="shared" si="4"/>
        <v>2290</v>
      </c>
      <c r="AY15" s="7">
        <f t="shared" si="4"/>
        <v>75733950</v>
      </c>
      <c r="AZ15" s="7">
        <f t="shared" si="4"/>
        <v>60587162</v>
      </c>
      <c r="BA15" s="7">
        <f t="shared" si="4"/>
        <v>7361215</v>
      </c>
      <c r="BB15" s="7">
        <f t="shared" si="4"/>
        <v>7613497</v>
      </c>
      <c r="BC15" s="7">
        <f t="shared" si="4"/>
        <v>172076</v>
      </c>
      <c r="BD15" s="6">
        <v>71</v>
      </c>
      <c r="BE15" s="7">
        <v>2127189</v>
      </c>
      <c r="BF15" s="7">
        <v>559539</v>
      </c>
      <c r="BG15" s="7">
        <v>0</v>
      </c>
      <c r="BH15" s="7">
        <v>1567160</v>
      </c>
      <c r="BI15" s="7">
        <v>490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f t="shared" si="5"/>
        <v>71</v>
      </c>
      <c r="BQ15" s="7">
        <f t="shared" si="5"/>
        <v>2127189</v>
      </c>
      <c r="BR15" s="7">
        <f t="shared" si="5"/>
        <v>559539</v>
      </c>
      <c r="BS15" s="7">
        <f t="shared" si="5"/>
        <v>0</v>
      </c>
      <c r="BT15" s="7">
        <f t="shared" si="5"/>
        <v>1567160</v>
      </c>
      <c r="BU15" s="7">
        <f t="shared" si="5"/>
        <v>490</v>
      </c>
      <c r="BV15" s="6">
        <v>1</v>
      </c>
      <c r="BW15" s="7">
        <v>24780</v>
      </c>
      <c r="BX15" s="7">
        <v>19824</v>
      </c>
      <c r="BY15" s="7">
        <v>0</v>
      </c>
      <c r="BZ15" s="7">
        <v>4956</v>
      </c>
      <c r="CA15" s="7">
        <v>0</v>
      </c>
      <c r="CB15" s="7">
        <f t="shared" si="6"/>
        <v>2291</v>
      </c>
      <c r="CC15" s="7">
        <f t="shared" si="7"/>
        <v>77885919</v>
      </c>
      <c r="CD15" s="7">
        <f t="shared" si="7"/>
        <v>61166525</v>
      </c>
      <c r="CE15" s="7">
        <f t="shared" si="7"/>
        <v>7361215</v>
      </c>
      <c r="CF15" s="7">
        <f t="shared" si="7"/>
        <v>9185613</v>
      </c>
      <c r="CG15" s="7">
        <f t="shared" si="7"/>
        <v>172566</v>
      </c>
      <c r="CH15" s="100">
        <v>8</v>
      </c>
      <c r="CI15" s="101">
        <v>51474</v>
      </c>
      <c r="CJ15" s="101">
        <v>41176</v>
      </c>
      <c r="CK15" s="101">
        <v>0</v>
      </c>
      <c r="CL15" s="101">
        <v>10298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14"/>
        <v>8</v>
      </c>
      <c r="DA15" s="101">
        <f t="shared" si="8"/>
        <v>51474</v>
      </c>
      <c r="DB15" s="101">
        <f t="shared" si="8"/>
        <v>41176</v>
      </c>
      <c r="DC15" s="101">
        <f t="shared" si="8"/>
        <v>0</v>
      </c>
      <c r="DD15" s="101">
        <f t="shared" si="8"/>
        <v>10298</v>
      </c>
      <c r="DE15" s="101">
        <f t="shared" si="8"/>
        <v>0</v>
      </c>
      <c r="DF15" s="101">
        <f t="shared" si="9"/>
        <v>2299</v>
      </c>
      <c r="DG15" s="101">
        <f t="shared" si="9"/>
        <v>77937393</v>
      </c>
      <c r="DH15" s="101">
        <f t="shared" si="9"/>
        <v>61207701</v>
      </c>
      <c r="DI15" s="101">
        <f t="shared" si="9"/>
        <v>7361215</v>
      </c>
      <c r="DJ15" s="101">
        <f t="shared" si="9"/>
        <v>9195911</v>
      </c>
      <c r="DK15" s="101">
        <f t="shared" si="9"/>
        <v>172566</v>
      </c>
      <c r="DL15" s="101">
        <v>54</v>
      </c>
      <c r="DM15" s="101">
        <v>123</v>
      </c>
      <c r="DN15" s="101">
        <v>177</v>
      </c>
      <c r="DO15" s="101">
        <v>0</v>
      </c>
      <c r="DP15" s="101">
        <v>18</v>
      </c>
      <c r="DR15" s="16">
        <f>INDEX(現金給付!H:H,MATCH($A15,現金給付!$C:$C,0),1)</f>
        <v>8</v>
      </c>
      <c r="DS15" s="16">
        <f>INDEX(現金給付!I:I,MATCH($A15,現金給付!$C:$C,0),1)</f>
        <v>41176</v>
      </c>
      <c r="DT15" s="16">
        <f>INDEX(現金給付!P:P,MATCH($A15,現金給付!$C:$C,0),1)</f>
        <v>12</v>
      </c>
      <c r="DU15" s="16">
        <f>INDEX(現金給付!Q:Q,MATCH($A15,現金給付!$C:$C,0),1)</f>
        <v>135703</v>
      </c>
      <c r="DV15" s="16">
        <f>INDEX(現金給付!X:X,MATCH($A15,現金給付!$C:$C,0),1)</f>
        <v>12</v>
      </c>
      <c r="DW15" s="16">
        <f>INDEX(現金給付!Y:Y,MATCH($A15,現金給付!$C:$C,0),1)</f>
        <v>166080</v>
      </c>
      <c r="DX15" s="16">
        <f>INDEX(現金給付!AN:AN,MATCH($A15,現金給付!$C:$C,0),1)</f>
        <v>1</v>
      </c>
      <c r="DY15" s="16">
        <f>INDEX(現金給付!AO:AO,MATCH($A15,現金給付!$C:$C,0),1)</f>
        <v>30316</v>
      </c>
      <c r="DZ15" s="16">
        <f>INDEX(現金給付!AV:AV,MATCH($A15,現金給付!$C:$C,0),1)</f>
        <v>0</v>
      </c>
      <c r="EA15" s="16">
        <f>INDEX(現金給付!AW:AW,MATCH($A15,現金給付!$C:$C,0),1)</f>
        <v>0</v>
      </c>
      <c r="EB15" s="16">
        <f>INDEX(現金給付!BD:BD,MATCH($A15,現金給付!$C:$C,0),1)</f>
        <v>0</v>
      </c>
      <c r="EC15" s="16">
        <f>INDEX(現金給付!BE:BE,MATCH($A15,現金給付!$C:$C,0),1)</f>
        <v>0</v>
      </c>
      <c r="ED15" s="16">
        <f>INDEX(現金給付!BT:BT,MATCH($A15,現金給付!$C:$C,0),1)</f>
        <v>0</v>
      </c>
      <c r="EE15" s="16">
        <f>INDEX(現金給付!BU:BU,MATCH($A15,現金給付!$C:$C,0),1)</f>
        <v>0</v>
      </c>
      <c r="EF15" s="16">
        <v>0</v>
      </c>
      <c r="EG15" s="16">
        <v>0</v>
      </c>
      <c r="EH15" s="16">
        <f t="shared" si="10"/>
        <v>33</v>
      </c>
      <c r="EI15" s="16">
        <f t="shared" si="10"/>
        <v>373275</v>
      </c>
      <c r="EK15" s="7">
        <f t="shared" si="15"/>
        <v>2324</v>
      </c>
      <c r="EL15" s="7">
        <f t="shared" si="15"/>
        <v>78259194</v>
      </c>
      <c r="EN15" s="69">
        <f>ROUND(EL15/INDEX(被保険者数!O:O,MATCH(A15,被保険者数!A:A,0),1),0)</f>
        <v>97702</v>
      </c>
      <c r="EO15" s="1">
        <f t="shared" si="16"/>
        <v>28</v>
      </c>
      <c r="EP15" s="69">
        <f t="shared" si="11"/>
        <v>52143290</v>
      </c>
      <c r="EQ15" s="69">
        <f t="shared" si="12"/>
        <v>14069370</v>
      </c>
      <c r="ER15" s="69">
        <f t="shared" si="13"/>
        <v>12046534</v>
      </c>
      <c r="ES15" s="69">
        <f>ROUND(EP15/INDEX(被保険者数!O:O,MATCH(A15,被保険者数!A:A,0),1),0)</f>
        <v>65098</v>
      </c>
      <c r="ET15" s="69">
        <f t="shared" si="17"/>
        <v>23</v>
      </c>
      <c r="EU15" s="69">
        <f>ROUND(EQ15/INDEX(被保険者数!O:O,MATCH(A15,被保険者数!A:A,0),1),0)</f>
        <v>17565</v>
      </c>
      <c r="EV15" s="1">
        <f t="shared" si="18"/>
        <v>35</v>
      </c>
    </row>
    <row r="16" spans="1:152" s="1" customFormat="1" ht="15.95" customHeight="1" x14ac:dyDescent="0.15">
      <c r="A16" s="2" t="s">
        <v>37</v>
      </c>
      <c r="B16" s="6">
        <v>45</v>
      </c>
      <c r="C16" s="7">
        <v>37040010</v>
      </c>
      <c r="D16" s="7">
        <v>29632004</v>
      </c>
      <c r="E16" s="7">
        <v>5272446</v>
      </c>
      <c r="F16" s="7">
        <v>2135560</v>
      </c>
      <c r="G16" s="7">
        <v>0</v>
      </c>
      <c r="H16" s="7">
        <v>749</v>
      </c>
      <c r="I16" s="7">
        <v>13273000</v>
      </c>
      <c r="J16" s="7">
        <v>10618400</v>
      </c>
      <c r="K16" s="7">
        <v>817613</v>
      </c>
      <c r="L16" s="7">
        <v>1649987</v>
      </c>
      <c r="M16" s="7">
        <v>187000</v>
      </c>
      <c r="N16" s="7">
        <f t="shared" si="0"/>
        <v>794</v>
      </c>
      <c r="O16" s="7">
        <f t="shared" si="1"/>
        <v>50313010</v>
      </c>
      <c r="P16" s="7">
        <f t="shared" si="1"/>
        <v>40250404</v>
      </c>
      <c r="Q16" s="7">
        <f t="shared" si="1"/>
        <v>6090059</v>
      </c>
      <c r="R16" s="7">
        <f t="shared" si="1"/>
        <v>3785547</v>
      </c>
      <c r="S16" s="7">
        <f t="shared" si="1"/>
        <v>187000</v>
      </c>
      <c r="T16" s="6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113</v>
      </c>
      <c r="AA16" s="7">
        <v>1669830</v>
      </c>
      <c r="AB16" s="7">
        <v>1335864</v>
      </c>
      <c r="AC16" s="7">
        <v>37087</v>
      </c>
      <c r="AD16" s="7">
        <v>296879</v>
      </c>
      <c r="AE16" s="7">
        <v>0</v>
      </c>
      <c r="AF16" s="7">
        <f t="shared" si="2"/>
        <v>113</v>
      </c>
      <c r="AG16" s="7">
        <f t="shared" si="2"/>
        <v>1669830</v>
      </c>
      <c r="AH16" s="7">
        <f t="shared" si="2"/>
        <v>1335864</v>
      </c>
      <c r="AI16" s="7">
        <f t="shared" si="2"/>
        <v>37087</v>
      </c>
      <c r="AJ16" s="7">
        <f t="shared" si="2"/>
        <v>296879</v>
      </c>
      <c r="AK16" s="7">
        <f t="shared" si="2"/>
        <v>0</v>
      </c>
      <c r="AL16" s="6">
        <f t="shared" si="3"/>
        <v>907</v>
      </c>
      <c r="AM16" s="7">
        <f t="shared" si="3"/>
        <v>51982840</v>
      </c>
      <c r="AN16" s="7">
        <f t="shared" si="3"/>
        <v>41586268</v>
      </c>
      <c r="AO16" s="7">
        <f t="shared" si="3"/>
        <v>6127146</v>
      </c>
      <c r="AP16" s="7">
        <f t="shared" si="3"/>
        <v>4082426</v>
      </c>
      <c r="AQ16" s="7">
        <f t="shared" si="3"/>
        <v>187000</v>
      </c>
      <c r="AR16" s="7">
        <v>569</v>
      </c>
      <c r="AS16" s="7">
        <v>6801890</v>
      </c>
      <c r="AT16" s="7">
        <v>5441512</v>
      </c>
      <c r="AU16" s="7">
        <v>149049</v>
      </c>
      <c r="AV16" s="7">
        <v>1161329</v>
      </c>
      <c r="AW16" s="7">
        <v>50000</v>
      </c>
      <c r="AX16" s="7">
        <f t="shared" si="4"/>
        <v>1476</v>
      </c>
      <c r="AY16" s="7">
        <f t="shared" si="4"/>
        <v>58784730</v>
      </c>
      <c r="AZ16" s="7">
        <f t="shared" si="4"/>
        <v>47027780</v>
      </c>
      <c r="BA16" s="7">
        <f t="shared" si="4"/>
        <v>6276195</v>
      </c>
      <c r="BB16" s="7">
        <f t="shared" si="4"/>
        <v>5243755</v>
      </c>
      <c r="BC16" s="7">
        <f t="shared" si="4"/>
        <v>237000</v>
      </c>
      <c r="BD16" s="6">
        <v>42</v>
      </c>
      <c r="BE16" s="7">
        <v>1188385</v>
      </c>
      <c r="BF16" s="7">
        <v>380285</v>
      </c>
      <c r="BG16" s="7">
        <v>0</v>
      </c>
      <c r="BH16" s="7">
        <v>808100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f t="shared" si="5"/>
        <v>42</v>
      </c>
      <c r="BQ16" s="7">
        <f t="shared" si="5"/>
        <v>1188385</v>
      </c>
      <c r="BR16" s="7">
        <f t="shared" si="5"/>
        <v>380285</v>
      </c>
      <c r="BS16" s="7">
        <f t="shared" si="5"/>
        <v>0</v>
      </c>
      <c r="BT16" s="7">
        <f t="shared" si="5"/>
        <v>808100</v>
      </c>
      <c r="BU16" s="7">
        <f t="shared" si="5"/>
        <v>0</v>
      </c>
      <c r="BV16" s="6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f t="shared" si="6"/>
        <v>1476</v>
      </c>
      <c r="CC16" s="7">
        <f t="shared" si="7"/>
        <v>59973115</v>
      </c>
      <c r="CD16" s="7">
        <f t="shared" si="7"/>
        <v>47408065</v>
      </c>
      <c r="CE16" s="7">
        <f t="shared" si="7"/>
        <v>6276195</v>
      </c>
      <c r="CF16" s="7">
        <f t="shared" si="7"/>
        <v>6051855</v>
      </c>
      <c r="CG16" s="7">
        <f t="shared" si="7"/>
        <v>237000</v>
      </c>
      <c r="CH16" s="100">
        <v>11</v>
      </c>
      <c r="CI16" s="101">
        <v>77684</v>
      </c>
      <c r="CJ16" s="101">
        <v>62142</v>
      </c>
      <c r="CK16" s="101">
        <v>0</v>
      </c>
      <c r="CL16" s="101">
        <v>15542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14"/>
        <v>11</v>
      </c>
      <c r="DA16" s="101">
        <f t="shared" si="8"/>
        <v>77684</v>
      </c>
      <c r="DB16" s="101">
        <f t="shared" si="8"/>
        <v>62142</v>
      </c>
      <c r="DC16" s="101">
        <f t="shared" si="8"/>
        <v>0</v>
      </c>
      <c r="DD16" s="101">
        <f t="shared" si="8"/>
        <v>15542</v>
      </c>
      <c r="DE16" s="101">
        <f t="shared" si="8"/>
        <v>0</v>
      </c>
      <c r="DF16" s="101">
        <f t="shared" si="9"/>
        <v>1487</v>
      </c>
      <c r="DG16" s="101">
        <f t="shared" si="9"/>
        <v>60050799</v>
      </c>
      <c r="DH16" s="101">
        <f t="shared" si="9"/>
        <v>47470207</v>
      </c>
      <c r="DI16" s="101">
        <f t="shared" si="9"/>
        <v>6276195</v>
      </c>
      <c r="DJ16" s="101">
        <f t="shared" si="9"/>
        <v>6067397</v>
      </c>
      <c r="DK16" s="101">
        <f t="shared" si="9"/>
        <v>237000</v>
      </c>
      <c r="DL16" s="101">
        <v>36</v>
      </c>
      <c r="DM16" s="101">
        <v>102</v>
      </c>
      <c r="DN16" s="101">
        <v>138</v>
      </c>
      <c r="DO16" s="101">
        <v>12</v>
      </c>
      <c r="DP16" s="101">
        <v>14</v>
      </c>
      <c r="DR16" s="16">
        <f>INDEX(現金給付!H:H,MATCH($A16,現金給付!$C:$C,0),1)</f>
        <v>11</v>
      </c>
      <c r="DS16" s="16">
        <f>INDEX(現金給付!I:I,MATCH($A16,現金給付!$C:$C,0),1)</f>
        <v>62142</v>
      </c>
      <c r="DT16" s="16">
        <f>INDEX(現金給付!P:P,MATCH($A16,現金給付!$C:$C,0),1)</f>
        <v>0</v>
      </c>
      <c r="DU16" s="16">
        <f>INDEX(現金給付!Q:Q,MATCH($A16,現金給付!$C:$C,0),1)</f>
        <v>0</v>
      </c>
      <c r="DV16" s="16">
        <f>INDEX(現金給付!X:X,MATCH($A16,現金給付!$C:$C,0),1)</f>
        <v>0</v>
      </c>
      <c r="DW16" s="16">
        <f>INDEX(現金給付!Y:Y,MATCH($A16,現金給付!$C:$C,0),1)</f>
        <v>0</v>
      </c>
      <c r="DX16" s="16">
        <f>INDEX(現金給付!AN:AN,MATCH($A16,現金給付!$C:$C,0),1)</f>
        <v>1</v>
      </c>
      <c r="DY16" s="16">
        <f>INDEX(現金給付!AO:AO,MATCH($A16,現金給付!$C:$C,0),1)</f>
        <v>50116</v>
      </c>
      <c r="DZ16" s="16">
        <f>INDEX(現金給付!AV:AV,MATCH($A16,現金給付!$C:$C,0),1)</f>
        <v>0</v>
      </c>
      <c r="EA16" s="16">
        <f>INDEX(現金給付!AW:AW,MATCH($A16,現金給付!$C:$C,0),1)</f>
        <v>0</v>
      </c>
      <c r="EB16" s="16">
        <f>INDEX(現金給付!BD:BD,MATCH($A16,現金給付!$C:$C,0),1)</f>
        <v>0</v>
      </c>
      <c r="EC16" s="16">
        <f>INDEX(現金給付!BE:BE,MATCH($A16,現金給付!$C:$C,0),1)</f>
        <v>0</v>
      </c>
      <c r="ED16" s="16">
        <f>INDEX(現金給付!BT:BT,MATCH($A16,現金給付!$C:$C,0),1)</f>
        <v>0</v>
      </c>
      <c r="EE16" s="16">
        <f>INDEX(現金給付!BU:BU,MATCH($A16,現金給付!$C:$C,0),1)</f>
        <v>0</v>
      </c>
      <c r="EF16" s="16">
        <v>0</v>
      </c>
      <c r="EG16" s="16">
        <v>0</v>
      </c>
      <c r="EH16" s="16">
        <f t="shared" si="10"/>
        <v>12</v>
      </c>
      <c r="EI16" s="16">
        <f t="shared" si="10"/>
        <v>112258</v>
      </c>
      <c r="EK16" s="7">
        <f t="shared" si="15"/>
        <v>1488</v>
      </c>
      <c r="EL16" s="7">
        <f t="shared" si="15"/>
        <v>60085373</v>
      </c>
      <c r="EN16" s="69">
        <f>ROUND(EL16/INDEX(被保険者数!O:O,MATCH(A16,被保険者数!A:A,0),1),0)</f>
        <v>106534</v>
      </c>
      <c r="EO16" s="1">
        <f t="shared" si="16"/>
        <v>24</v>
      </c>
      <c r="EP16" s="69">
        <f t="shared" si="11"/>
        <v>37040010</v>
      </c>
      <c r="EQ16" s="69">
        <f t="shared" si="12"/>
        <v>14942830</v>
      </c>
      <c r="ER16" s="69">
        <f t="shared" si="13"/>
        <v>8102533</v>
      </c>
      <c r="ES16" s="69">
        <f>ROUND(EP16/INDEX(被保険者数!O:O,MATCH(A16,被保険者数!A:A,0),1),0)</f>
        <v>65674</v>
      </c>
      <c r="ET16" s="69">
        <f t="shared" si="17"/>
        <v>21</v>
      </c>
      <c r="EU16" s="69">
        <f>ROUND(EQ16/INDEX(被保険者数!O:O,MATCH(A16,被保険者数!A:A,0),1),0)</f>
        <v>26494</v>
      </c>
      <c r="EV16" s="1">
        <f t="shared" si="18"/>
        <v>29</v>
      </c>
    </row>
    <row r="17" spans="1:152" s="1" customFormat="1" ht="15.95" customHeight="1" x14ac:dyDescent="0.15">
      <c r="A17" s="2" t="s">
        <v>38</v>
      </c>
      <c r="B17" s="6">
        <v>21</v>
      </c>
      <c r="C17" s="7">
        <v>15034250</v>
      </c>
      <c r="D17" s="7">
        <v>12027376</v>
      </c>
      <c r="E17" s="7">
        <v>2213654</v>
      </c>
      <c r="F17" s="7">
        <v>765640</v>
      </c>
      <c r="G17" s="7">
        <v>27580</v>
      </c>
      <c r="H17" s="7">
        <v>329</v>
      </c>
      <c r="I17" s="7">
        <v>7643830</v>
      </c>
      <c r="J17" s="7">
        <v>6115064</v>
      </c>
      <c r="K17" s="7">
        <v>709442</v>
      </c>
      <c r="L17" s="7">
        <v>678228</v>
      </c>
      <c r="M17" s="7">
        <v>141096</v>
      </c>
      <c r="N17" s="7">
        <f t="shared" si="0"/>
        <v>350</v>
      </c>
      <c r="O17" s="7">
        <f t="shared" si="1"/>
        <v>22678080</v>
      </c>
      <c r="P17" s="7">
        <f t="shared" si="1"/>
        <v>18142440</v>
      </c>
      <c r="Q17" s="7">
        <f t="shared" si="1"/>
        <v>2923096</v>
      </c>
      <c r="R17" s="7">
        <f t="shared" si="1"/>
        <v>1443868</v>
      </c>
      <c r="S17" s="7">
        <f t="shared" si="1"/>
        <v>168676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8</v>
      </c>
      <c r="AA17" s="7">
        <v>117060</v>
      </c>
      <c r="AB17" s="7">
        <v>93648</v>
      </c>
      <c r="AC17" s="7">
        <v>836</v>
      </c>
      <c r="AD17" s="7">
        <v>22576</v>
      </c>
      <c r="AE17" s="7">
        <v>0</v>
      </c>
      <c r="AF17" s="7">
        <f t="shared" si="2"/>
        <v>8</v>
      </c>
      <c r="AG17" s="7">
        <f t="shared" si="2"/>
        <v>117060</v>
      </c>
      <c r="AH17" s="7">
        <f t="shared" si="2"/>
        <v>93648</v>
      </c>
      <c r="AI17" s="7">
        <f t="shared" si="2"/>
        <v>836</v>
      </c>
      <c r="AJ17" s="7">
        <f t="shared" si="2"/>
        <v>22576</v>
      </c>
      <c r="AK17" s="7">
        <f t="shared" si="2"/>
        <v>0</v>
      </c>
      <c r="AL17" s="6">
        <f t="shared" si="3"/>
        <v>358</v>
      </c>
      <c r="AM17" s="7">
        <f t="shared" si="3"/>
        <v>22795140</v>
      </c>
      <c r="AN17" s="7">
        <f t="shared" si="3"/>
        <v>18236088</v>
      </c>
      <c r="AO17" s="7">
        <f t="shared" si="3"/>
        <v>2923932</v>
      </c>
      <c r="AP17" s="7">
        <f t="shared" si="3"/>
        <v>1466444</v>
      </c>
      <c r="AQ17" s="7">
        <f t="shared" si="3"/>
        <v>168676</v>
      </c>
      <c r="AR17" s="7">
        <v>195</v>
      </c>
      <c r="AS17" s="7">
        <v>1842720</v>
      </c>
      <c r="AT17" s="7">
        <v>1474176</v>
      </c>
      <c r="AU17" s="7">
        <v>2312</v>
      </c>
      <c r="AV17" s="7">
        <v>289570</v>
      </c>
      <c r="AW17" s="7">
        <v>76662</v>
      </c>
      <c r="AX17" s="7">
        <f t="shared" si="4"/>
        <v>553</v>
      </c>
      <c r="AY17" s="7">
        <f t="shared" si="4"/>
        <v>24637860</v>
      </c>
      <c r="AZ17" s="7">
        <f t="shared" si="4"/>
        <v>19710264</v>
      </c>
      <c r="BA17" s="7">
        <f t="shared" si="4"/>
        <v>2926244</v>
      </c>
      <c r="BB17" s="7">
        <f t="shared" si="4"/>
        <v>1756014</v>
      </c>
      <c r="BC17" s="7">
        <f t="shared" si="4"/>
        <v>245338</v>
      </c>
      <c r="BD17" s="6">
        <v>21</v>
      </c>
      <c r="BE17" s="7">
        <v>440237</v>
      </c>
      <c r="BF17" s="7">
        <v>144707</v>
      </c>
      <c r="BG17" s="7">
        <v>0</v>
      </c>
      <c r="BH17" s="7">
        <v>294550</v>
      </c>
      <c r="BI17" s="7">
        <v>980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5"/>
        <v>21</v>
      </c>
      <c r="BQ17" s="7">
        <f t="shared" si="5"/>
        <v>440237</v>
      </c>
      <c r="BR17" s="7">
        <f t="shared" si="5"/>
        <v>144707</v>
      </c>
      <c r="BS17" s="7">
        <f t="shared" si="5"/>
        <v>0</v>
      </c>
      <c r="BT17" s="7">
        <f t="shared" si="5"/>
        <v>294550</v>
      </c>
      <c r="BU17" s="7">
        <f t="shared" si="5"/>
        <v>980</v>
      </c>
      <c r="BV17" s="6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f t="shared" si="6"/>
        <v>553</v>
      </c>
      <c r="CC17" s="7">
        <f t="shared" si="7"/>
        <v>25078097</v>
      </c>
      <c r="CD17" s="7">
        <f t="shared" si="7"/>
        <v>19854971</v>
      </c>
      <c r="CE17" s="7">
        <f t="shared" si="7"/>
        <v>2926244</v>
      </c>
      <c r="CF17" s="7">
        <f t="shared" si="7"/>
        <v>2050564</v>
      </c>
      <c r="CG17" s="7">
        <f t="shared" si="7"/>
        <v>246318</v>
      </c>
      <c r="CH17" s="100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14"/>
        <v>0</v>
      </c>
      <c r="DA17" s="101">
        <f t="shared" si="8"/>
        <v>0</v>
      </c>
      <c r="DB17" s="101">
        <f t="shared" si="8"/>
        <v>0</v>
      </c>
      <c r="DC17" s="101">
        <f t="shared" si="8"/>
        <v>0</v>
      </c>
      <c r="DD17" s="101">
        <f t="shared" si="8"/>
        <v>0</v>
      </c>
      <c r="DE17" s="101">
        <f t="shared" si="8"/>
        <v>0</v>
      </c>
      <c r="DF17" s="101">
        <f t="shared" si="9"/>
        <v>553</v>
      </c>
      <c r="DG17" s="101">
        <f t="shared" si="9"/>
        <v>25078097</v>
      </c>
      <c r="DH17" s="101">
        <f t="shared" si="9"/>
        <v>19854971</v>
      </c>
      <c r="DI17" s="101">
        <f t="shared" si="9"/>
        <v>2926244</v>
      </c>
      <c r="DJ17" s="101">
        <f t="shared" si="9"/>
        <v>2050564</v>
      </c>
      <c r="DK17" s="101">
        <f t="shared" si="9"/>
        <v>246318</v>
      </c>
      <c r="DL17" s="101">
        <v>12</v>
      </c>
      <c r="DM17" s="101">
        <v>42</v>
      </c>
      <c r="DN17" s="101">
        <v>54</v>
      </c>
      <c r="DO17" s="101">
        <v>17</v>
      </c>
      <c r="DP17" s="101">
        <v>2</v>
      </c>
      <c r="DR17" s="16">
        <f>INDEX(現金給付!H:H,MATCH($A17,現金給付!$C:$C,0),1)</f>
        <v>0</v>
      </c>
      <c r="DS17" s="16">
        <f>INDEX(現金給付!I:I,MATCH($A17,現金給付!$C:$C,0),1)</f>
        <v>0</v>
      </c>
      <c r="DT17" s="16">
        <f>INDEX(現金給付!P:P,MATCH($A17,現金給付!$C:$C,0),1)</f>
        <v>0</v>
      </c>
      <c r="DU17" s="16">
        <f>INDEX(現金給付!Q:Q,MATCH($A17,現金給付!$C:$C,0),1)</f>
        <v>0</v>
      </c>
      <c r="DV17" s="16">
        <f>INDEX(現金給付!X:X,MATCH($A17,現金給付!$C:$C,0),1)</f>
        <v>0</v>
      </c>
      <c r="DW17" s="16">
        <f>INDEX(現金給付!Y:Y,MATCH($A17,現金給付!$C:$C,0),1)</f>
        <v>0</v>
      </c>
      <c r="DX17" s="16">
        <f>INDEX(現金給付!AN:AN,MATCH($A17,現金給付!$C:$C,0),1)</f>
        <v>0</v>
      </c>
      <c r="DY17" s="16">
        <f>INDEX(現金給付!AO:AO,MATCH($A17,現金給付!$C:$C,0),1)</f>
        <v>0</v>
      </c>
      <c r="DZ17" s="16">
        <f>INDEX(現金給付!AV:AV,MATCH($A17,現金給付!$C:$C,0),1)</f>
        <v>0</v>
      </c>
      <c r="EA17" s="16">
        <f>INDEX(現金給付!AW:AW,MATCH($A17,現金給付!$C:$C,0),1)</f>
        <v>0</v>
      </c>
      <c r="EB17" s="16">
        <f>INDEX(現金給付!BD:BD,MATCH($A17,現金給付!$C:$C,0),1)</f>
        <v>0</v>
      </c>
      <c r="EC17" s="16">
        <f>INDEX(現金給付!BE:BE,MATCH($A17,現金給付!$C:$C,0),1)</f>
        <v>0</v>
      </c>
      <c r="ED17" s="16">
        <f>INDEX(現金給付!BT:BT,MATCH($A17,現金給付!$C:$C,0),1)</f>
        <v>0</v>
      </c>
      <c r="EE17" s="16">
        <f>INDEX(現金給付!BU:BU,MATCH($A17,現金給付!$C:$C,0),1)</f>
        <v>0</v>
      </c>
      <c r="EF17" s="16">
        <v>0</v>
      </c>
      <c r="EG17" s="16">
        <v>0</v>
      </c>
      <c r="EH17" s="16">
        <f t="shared" si="10"/>
        <v>0</v>
      </c>
      <c r="EI17" s="16">
        <f t="shared" si="10"/>
        <v>0</v>
      </c>
      <c r="EK17" s="7">
        <f t="shared" si="15"/>
        <v>553</v>
      </c>
      <c r="EL17" s="7">
        <f t="shared" si="15"/>
        <v>25078097</v>
      </c>
      <c r="EN17" s="69">
        <f>ROUND(EL17/INDEX(被保険者数!O:O,MATCH(A17,被保険者数!A:A,0),1),0)</f>
        <v>94993</v>
      </c>
      <c r="EO17" s="1">
        <f t="shared" si="16"/>
        <v>31</v>
      </c>
      <c r="EP17" s="69">
        <f t="shared" si="11"/>
        <v>15034250</v>
      </c>
      <c r="EQ17" s="69">
        <f t="shared" si="12"/>
        <v>7760890</v>
      </c>
      <c r="ER17" s="69">
        <f t="shared" si="13"/>
        <v>2282957</v>
      </c>
      <c r="ES17" s="69">
        <f>ROUND(EP17/INDEX(被保険者数!O:O,MATCH(A17,被保険者数!A:A,0),1),0)</f>
        <v>56948</v>
      </c>
      <c r="ET17" s="69">
        <f t="shared" si="17"/>
        <v>28</v>
      </c>
      <c r="EU17" s="69">
        <f>ROUND(EQ17/INDEX(被保険者数!O:O,MATCH(A17,被保険者数!A:A,0),1),0)</f>
        <v>29397</v>
      </c>
      <c r="EV17" s="1">
        <f t="shared" si="18"/>
        <v>28</v>
      </c>
    </row>
    <row r="18" spans="1:152" s="1" customFormat="1" ht="15.95" customHeight="1" x14ac:dyDescent="0.15">
      <c r="A18" s="2" t="s">
        <v>39</v>
      </c>
      <c r="B18" s="6">
        <v>90</v>
      </c>
      <c r="C18" s="7">
        <v>55583990</v>
      </c>
      <c r="D18" s="7">
        <v>44467180</v>
      </c>
      <c r="E18" s="7">
        <v>7043294</v>
      </c>
      <c r="F18" s="7">
        <v>3929476</v>
      </c>
      <c r="G18" s="7">
        <v>144040</v>
      </c>
      <c r="H18" s="7">
        <v>2630</v>
      </c>
      <c r="I18" s="7">
        <v>53403410</v>
      </c>
      <c r="J18" s="7">
        <v>42718653</v>
      </c>
      <c r="K18" s="7">
        <v>3986730</v>
      </c>
      <c r="L18" s="7">
        <v>6146173</v>
      </c>
      <c r="M18" s="7">
        <v>551854</v>
      </c>
      <c r="N18" s="7">
        <f t="shared" si="0"/>
        <v>2720</v>
      </c>
      <c r="O18" s="7">
        <f t="shared" si="1"/>
        <v>108987400</v>
      </c>
      <c r="P18" s="7">
        <f t="shared" si="1"/>
        <v>87185833</v>
      </c>
      <c r="Q18" s="7">
        <f t="shared" si="1"/>
        <v>11030024</v>
      </c>
      <c r="R18" s="7">
        <f t="shared" si="1"/>
        <v>10075649</v>
      </c>
      <c r="S18" s="7">
        <f t="shared" si="1"/>
        <v>695894</v>
      </c>
      <c r="T18" s="6">
        <v>1</v>
      </c>
      <c r="U18" s="7">
        <v>135780</v>
      </c>
      <c r="V18" s="7">
        <v>108620</v>
      </c>
      <c r="W18" s="7">
        <v>0</v>
      </c>
      <c r="X18" s="7">
        <v>27160</v>
      </c>
      <c r="Y18" s="7">
        <v>0</v>
      </c>
      <c r="Z18" s="7">
        <v>440</v>
      </c>
      <c r="AA18" s="7">
        <v>5642370</v>
      </c>
      <c r="AB18" s="7">
        <v>4513896</v>
      </c>
      <c r="AC18" s="7">
        <v>104061</v>
      </c>
      <c r="AD18" s="7">
        <v>1024413</v>
      </c>
      <c r="AE18" s="7">
        <v>0</v>
      </c>
      <c r="AF18" s="7">
        <f t="shared" si="2"/>
        <v>441</v>
      </c>
      <c r="AG18" s="7">
        <f t="shared" si="2"/>
        <v>5778150</v>
      </c>
      <c r="AH18" s="7">
        <f t="shared" si="2"/>
        <v>4622516</v>
      </c>
      <c r="AI18" s="7">
        <f t="shared" si="2"/>
        <v>104061</v>
      </c>
      <c r="AJ18" s="7">
        <f t="shared" si="2"/>
        <v>1051573</v>
      </c>
      <c r="AK18" s="7">
        <f t="shared" si="2"/>
        <v>0</v>
      </c>
      <c r="AL18" s="6">
        <f t="shared" si="3"/>
        <v>3161</v>
      </c>
      <c r="AM18" s="7">
        <f t="shared" si="3"/>
        <v>114765550</v>
      </c>
      <c r="AN18" s="7">
        <f t="shared" si="3"/>
        <v>91808349</v>
      </c>
      <c r="AO18" s="7">
        <f t="shared" si="3"/>
        <v>11134085</v>
      </c>
      <c r="AP18" s="7">
        <f t="shared" si="3"/>
        <v>11127222</v>
      </c>
      <c r="AQ18" s="7">
        <f t="shared" si="3"/>
        <v>695894</v>
      </c>
      <c r="AR18" s="7">
        <v>1739</v>
      </c>
      <c r="AS18" s="7">
        <v>24768690</v>
      </c>
      <c r="AT18" s="7">
        <v>19814946</v>
      </c>
      <c r="AU18" s="7">
        <v>1261724</v>
      </c>
      <c r="AV18" s="7">
        <v>3529612</v>
      </c>
      <c r="AW18" s="7">
        <v>162408</v>
      </c>
      <c r="AX18" s="7">
        <f t="shared" si="4"/>
        <v>4900</v>
      </c>
      <c r="AY18" s="7">
        <f t="shared" si="4"/>
        <v>139534240</v>
      </c>
      <c r="AZ18" s="7">
        <f t="shared" si="4"/>
        <v>111623295</v>
      </c>
      <c r="BA18" s="7">
        <f t="shared" si="4"/>
        <v>12395809</v>
      </c>
      <c r="BB18" s="7">
        <f t="shared" si="4"/>
        <v>14656834</v>
      </c>
      <c r="BC18" s="7">
        <f t="shared" si="4"/>
        <v>858302</v>
      </c>
      <c r="BD18" s="6">
        <v>84</v>
      </c>
      <c r="BE18" s="7">
        <v>2482650</v>
      </c>
      <c r="BF18" s="7">
        <v>695490</v>
      </c>
      <c r="BG18" s="7">
        <v>0</v>
      </c>
      <c r="BH18" s="7">
        <v>1787160</v>
      </c>
      <c r="BI18" s="7">
        <v>0</v>
      </c>
      <c r="BJ18" s="7">
        <v>1</v>
      </c>
      <c r="BK18" s="7">
        <v>1440</v>
      </c>
      <c r="BL18" s="7">
        <v>460</v>
      </c>
      <c r="BM18" s="7">
        <v>0</v>
      </c>
      <c r="BN18" s="7">
        <v>980</v>
      </c>
      <c r="BO18" s="7">
        <v>0</v>
      </c>
      <c r="BP18" s="7">
        <f t="shared" si="5"/>
        <v>85</v>
      </c>
      <c r="BQ18" s="7">
        <f t="shared" si="5"/>
        <v>2484090</v>
      </c>
      <c r="BR18" s="7">
        <f t="shared" si="5"/>
        <v>695950</v>
      </c>
      <c r="BS18" s="7">
        <f t="shared" si="5"/>
        <v>0</v>
      </c>
      <c r="BT18" s="7">
        <f t="shared" si="5"/>
        <v>1788140</v>
      </c>
      <c r="BU18" s="7">
        <f t="shared" si="5"/>
        <v>0</v>
      </c>
      <c r="BV18" s="6">
        <v>13</v>
      </c>
      <c r="BW18" s="7">
        <v>5109030</v>
      </c>
      <c r="BX18" s="7">
        <v>4087224</v>
      </c>
      <c r="BY18" s="7">
        <v>816337</v>
      </c>
      <c r="BZ18" s="7">
        <v>43469</v>
      </c>
      <c r="CA18" s="7">
        <v>162000</v>
      </c>
      <c r="CB18" s="7">
        <f t="shared" si="6"/>
        <v>4913</v>
      </c>
      <c r="CC18" s="7">
        <f t="shared" si="7"/>
        <v>147127360</v>
      </c>
      <c r="CD18" s="7">
        <f t="shared" si="7"/>
        <v>116406469</v>
      </c>
      <c r="CE18" s="7">
        <f t="shared" si="7"/>
        <v>13212146</v>
      </c>
      <c r="CF18" s="7">
        <f t="shared" si="7"/>
        <v>16488443</v>
      </c>
      <c r="CG18" s="7">
        <f t="shared" si="7"/>
        <v>1020302</v>
      </c>
      <c r="CH18" s="100">
        <v>38</v>
      </c>
      <c r="CI18" s="101">
        <v>271197</v>
      </c>
      <c r="CJ18" s="101">
        <v>216948</v>
      </c>
      <c r="CK18" s="101">
        <v>0</v>
      </c>
      <c r="CL18" s="101">
        <v>54249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14"/>
        <v>38</v>
      </c>
      <c r="DA18" s="101">
        <f t="shared" si="8"/>
        <v>271197</v>
      </c>
      <c r="DB18" s="101">
        <f t="shared" si="8"/>
        <v>216948</v>
      </c>
      <c r="DC18" s="101">
        <f t="shared" si="8"/>
        <v>0</v>
      </c>
      <c r="DD18" s="101">
        <f t="shared" si="8"/>
        <v>54249</v>
      </c>
      <c r="DE18" s="101">
        <f t="shared" si="8"/>
        <v>0</v>
      </c>
      <c r="DF18" s="101">
        <f t="shared" si="9"/>
        <v>4951</v>
      </c>
      <c r="DG18" s="101">
        <f t="shared" si="9"/>
        <v>147398557</v>
      </c>
      <c r="DH18" s="101">
        <f t="shared" si="9"/>
        <v>116623417</v>
      </c>
      <c r="DI18" s="101">
        <f t="shared" si="9"/>
        <v>13212146</v>
      </c>
      <c r="DJ18" s="101">
        <f t="shared" si="9"/>
        <v>16542692</v>
      </c>
      <c r="DK18" s="101">
        <f t="shared" si="9"/>
        <v>1020302</v>
      </c>
      <c r="DL18" s="101">
        <v>65</v>
      </c>
      <c r="DM18" s="101">
        <v>404</v>
      </c>
      <c r="DN18" s="101">
        <v>469</v>
      </c>
      <c r="DO18" s="101">
        <v>17</v>
      </c>
      <c r="DP18" s="101">
        <v>26</v>
      </c>
      <c r="DR18" s="16">
        <f>INDEX(現金給付!H:H,MATCH($A18,現金給付!$C:$C,0),1)</f>
        <v>38</v>
      </c>
      <c r="DS18" s="16">
        <f>INDEX(現金給付!I:I,MATCH($A18,現金給付!$C:$C,0),1)</f>
        <v>216948</v>
      </c>
      <c r="DT18" s="16">
        <f>INDEX(現金給付!P:P,MATCH($A18,現金給付!$C:$C,0),1)</f>
        <v>0</v>
      </c>
      <c r="DU18" s="16">
        <f>INDEX(現金給付!Q:Q,MATCH($A18,現金給付!$C:$C,0),1)</f>
        <v>0</v>
      </c>
      <c r="DV18" s="16">
        <f>INDEX(現金給付!X:X,MATCH($A18,現金給付!$C:$C,0),1)</f>
        <v>0</v>
      </c>
      <c r="DW18" s="16">
        <f>INDEX(現金給付!Y:Y,MATCH($A18,現金給付!$C:$C,0),1)</f>
        <v>0</v>
      </c>
      <c r="DX18" s="16">
        <f>INDEX(現金給付!AN:AN,MATCH($A18,現金給付!$C:$C,0),1)</f>
        <v>2</v>
      </c>
      <c r="DY18" s="16">
        <f>INDEX(現金給付!AO:AO,MATCH($A18,現金給付!$C:$C,0),1)</f>
        <v>62624</v>
      </c>
      <c r="DZ18" s="16">
        <f>INDEX(現金給付!AV:AV,MATCH($A18,現金給付!$C:$C,0),1)</f>
        <v>0</v>
      </c>
      <c r="EA18" s="16">
        <f>INDEX(現金給付!AW:AW,MATCH($A18,現金給付!$C:$C,0),1)</f>
        <v>0</v>
      </c>
      <c r="EB18" s="16">
        <f>INDEX(現金給付!BD:BD,MATCH($A18,現金給付!$C:$C,0),1)</f>
        <v>0</v>
      </c>
      <c r="EC18" s="16">
        <f>INDEX(現金給付!BE:BE,MATCH($A18,現金給付!$C:$C,0),1)</f>
        <v>0</v>
      </c>
      <c r="ED18" s="16">
        <f>INDEX(現金給付!BT:BT,MATCH($A18,現金給付!$C:$C,0),1)</f>
        <v>0</v>
      </c>
      <c r="EE18" s="16">
        <f>INDEX(現金給付!BU:BU,MATCH($A18,現金給付!$C:$C,0),1)</f>
        <v>0</v>
      </c>
      <c r="EF18" s="16">
        <v>0</v>
      </c>
      <c r="EG18" s="16">
        <v>0</v>
      </c>
      <c r="EH18" s="16">
        <f t="shared" si="10"/>
        <v>40</v>
      </c>
      <c r="EI18" s="16">
        <f t="shared" si="10"/>
        <v>279572</v>
      </c>
      <c r="EK18" s="7">
        <f t="shared" si="15"/>
        <v>4953</v>
      </c>
      <c r="EL18" s="7">
        <f t="shared" si="15"/>
        <v>147406932</v>
      </c>
      <c r="EN18" s="69">
        <f>ROUND(EL18/INDEX(被保険者数!O:O,MATCH(A18,被保険者数!A:A,0),1),0)</f>
        <v>98402</v>
      </c>
      <c r="EO18" s="1">
        <f t="shared" si="16"/>
        <v>26</v>
      </c>
      <c r="EP18" s="69">
        <f t="shared" si="11"/>
        <v>55719770</v>
      </c>
      <c r="EQ18" s="69">
        <f t="shared" si="12"/>
        <v>59045780</v>
      </c>
      <c r="ER18" s="69">
        <f t="shared" si="13"/>
        <v>32641382</v>
      </c>
      <c r="ES18" s="69">
        <f>ROUND(EP18/INDEX(被保険者数!O:O,MATCH(A18,被保険者数!A:A,0),1),0)</f>
        <v>37196</v>
      </c>
      <c r="ET18" s="69">
        <f t="shared" si="17"/>
        <v>34</v>
      </c>
      <c r="EU18" s="69">
        <f>ROUND(EQ18/INDEX(被保険者数!O:O,MATCH(A18,被保険者数!A:A,0),1),0)</f>
        <v>39416</v>
      </c>
      <c r="EV18" s="1">
        <f t="shared" si="18"/>
        <v>19</v>
      </c>
    </row>
    <row r="19" spans="1:152" s="1" customFormat="1" ht="15.95" customHeight="1" x14ac:dyDescent="0.15">
      <c r="A19" s="2" t="s">
        <v>40</v>
      </c>
      <c r="B19" s="6">
        <v>141</v>
      </c>
      <c r="C19" s="7">
        <v>91841950</v>
      </c>
      <c r="D19" s="7">
        <v>73473542</v>
      </c>
      <c r="E19" s="7">
        <v>11868210</v>
      </c>
      <c r="F19" s="7">
        <v>5988398</v>
      </c>
      <c r="G19" s="7">
        <v>511800</v>
      </c>
      <c r="H19" s="7">
        <v>2642</v>
      </c>
      <c r="I19" s="7">
        <v>38795890</v>
      </c>
      <c r="J19" s="7">
        <v>31036712</v>
      </c>
      <c r="K19" s="7">
        <v>2070076</v>
      </c>
      <c r="L19" s="7">
        <v>5514714</v>
      </c>
      <c r="M19" s="7">
        <v>174388</v>
      </c>
      <c r="N19" s="7">
        <f t="shared" si="0"/>
        <v>2783</v>
      </c>
      <c r="O19" s="7">
        <f t="shared" si="1"/>
        <v>130637840</v>
      </c>
      <c r="P19" s="7">
        <f t="shared" si="1"/>
        <v>104510254</v>
      </c>
      <c r="Q19" s="7">
        <f t="shared" si="1"/>
        <v>13938286</v>
      </c>
      <c r="R19" s="7">
        <f t="shared" si="1"/>
        <v>11503112</v>
      </c>
      <c r="S19" s="7">
        <f t="shared" si="1"/>
        <v>686188</v>
      </c>
      <c r="T19" s="6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383</v>
      </c>
      <c r="AA19" s="7">
        <v>5371580</v>
      </c>
      <c r="AB19" s="7">
        <v>4297264</v>
      </c>
      <c r="AC19" s="7">
        <v>76072</v>
      </c>
      <c r="AD19" s="7">
        <v>998244</v>
      </c>
      <c r="AE19" s="7">
        <v>0</v>
      </c>
      <c r="AF19" s="7">
        <f t="shared" si="2"/>
        <v>383</v>
      </c>
      <c r="AG19" s="7">
        <f t="shared" si="2"/>
        <v>5371580</v>
      </c>
      <c r="AH19" s="7">
        <f t="shared" si="2"/>
        <v>4297264</v>
      </c>
      <c r="AI19" s="7">
        <f t="shared" si="2"/>
        <v>76072</v>
      </c>
      <c r="AJ19" s="7">
        <f t="shared" si="2"/>
        <v>998244</v>
      </c>
      <c r="AK19" s="7">
        <f t="shared" si="2"/>
        <v>0</v>
      </c>
      <c r="AL19" s="6">
        <f t="shared" si="3"/>
        <v>3166</v>
      </c>
      <c r="AM19" s="7">
        <f t="shared" si="3"/>
        <v>136009420</v>
      </c>
      <c r="AN19" s="7">
        <f t="shared" si="3"/>
        <v>108807518</v>
      </c>
      <c r="AO19" s="7">
        <f t="shared" si="3"/>
        <v>14014358</v>
      </c>
      <c r="AP19" s="7">
        <f t="shared" si="3"/>
        <v>12501356</v>
      </c>
      <c r="AQ19" s="7">
        <f t="shared" si="3"/>
        <v>686188</v>
      </c>
      <c r="AR19" s="7">
        <v>2077</v>
      </c>
      <c r="AS19" s="7">
        <v>24229960</v>
      </c>
      <c r="AT19" s="7">
        <v>19383970</v>
      </c>
      <c r="AU19" s="7">
        <v>320872</v>
      </c>
      <c r="AV19" s="7">
        <v>4387712</v>
      </c>
      <c r="AW19" s="7">
        <v>137406</v>
      </c>
      <c r="AX19" s="7">
        <f t="shared" si="4"/>
        <v>5243</v>
      </c>
      <c r="AY19" s="7">
        <f t="shared" si="4"/>
        <v>160239380</v>
      </c>
      <c r="AZ19" s="7">
        <f t="shared" si="4"/>
        <v>128191488</v>
      </c>
      <c r="BA19" s="7">
        <f t="shared" si="4"/>
        <v>14335230</v>
      </c>
      <c r="BB19" s="7">
        <f t="shared" si="4"/>
        <v>16889068</v>
      </c>
      <c r="BC19" s="7">
        <f t="shared" si="4"/>
        <v>823594</v>
      </c>
      <c r="BD19" s="6">
        <v>139</v>
      </c>
      <c r="BE19" s="7">
        <v>5268618</v>
      </c>
      <c r="BF19" s="7">
        <v>1383408</v>
      </c>
      <c r="BG19" s="7">
        <v>0</v>
      </c>
      <c r="BH19" s="7">
        <v>3885210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f t="shared" si="5"/>
        <v>139</v>
      </c>
      <c r="BQ19" s="7">
        <f t="shared" si="5"/>
        <v>5268618</v>
      </c>
      <c r="BR19" s="7">
        <f t="shared" si="5"/>
        <v>1383408</v>
      </c>
      <c r="BS19" s="7">
        <f t="shared" si="5"/>
        <v>0</v>
      </c>
      <c r="BT19" s="7">
        <f t="shared" si="5"/>
        <v>3885210</v>
      </c>
      <c r="BU19" s="7">
        <f t="shared" si="5"/>
        <v>0</v>
      </c>
      <c r="BV19" s="6">
        <v>22</v>
      </c>
      <c r="BW19" s="7">
        <v>3469990</v>
      </c>
      <c r="BX19" s="7">
        <v>2775992</v>
      </c>
      <c r="BY19" s="7">
        <v>323466</v>
      </c>
      <c r="BZ19" s="7">
        <v>222952</v>
      </c>
      <c r="CA19" s="7">
        <v>147580</v>
      </c>
      <c r="CB19" s="7">
        <f t="shared" si="6"/>
        <v>5265</v>
      </c>
      <c r="CC19" s="7">
        <f t="shared" si="7"/>
        <v>168977988</v>
      </c>
      <c r="CD19" s="7">
        <f t="shared" si="7"/>
        <v>132350888</v>
      </c>
      <c r="CE19" s="7">
        <f t="shared" si="7"/>
        <v>14658696</v>
      </c>
      <c r="CF19" s="7">
        <f t="shared" si="7"/>
        <v>20997230</v>
      </c>
      <c r="CG19" s="7">
        <f t="shared" si="7"/>
        <v>971174</v>
      </c>
      <c r="CH19" s="100">
        <v>31</v>
      </c>
      <c r="CI19" s="101">
        <v>190016</v>
      </c>
      <c r="CJ19" s="101">
        <v>152005</v>
      </c>
      <c r="CK19" s="101">
        <v>0</v>
      </c>
      <c r="CL19" s="101">
        <v>38011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14"/>
        <v>31</v>
      </c>
      <c r="DA19" s="101">
        <f t="shared" si="8"/>
        <v>190016</v>
      </c>
      <c r="DB19" s="101">
        <f t="shared" si="8"/>
        <v>152005</v>
      </c>
      <c r="DC19" s="101">
        <f t="shared" si="8"/>
        <v>0</v>
      </c>
      <c r="DD19" s="101">
        <f t="shared" si="8"/>
        <v>38011</v>
      </c>
      <c r="DE19" s="101">
        <f t="shared" si="8"/>
        <v>0</v>
      </c>
      <c r="DF19" s="101">
        <f t="shared" si="9"/>
        <v>5296</v>
      </c>
      <c r="DG19" s="101">
        <f t="shared" si="9"/>
        <v>169168004</v>
      </c>
      <c r="DH19" s="101">
        <f t="shared" si="9"/>
        <v>132502893</v>
      </c>
      <c r="DI19" s="101">
        <f t="shared" si="9"/>
        <v>14658696</v>
      </c>
      <c r="DJ19" s="101">
        <f t="shared" si="9"/>
        <v>21035241</v>
      </c>
      <c r="DK19" s="101">
        <f t="shared" si="9"/>
        <v>971174</v>
      </c>
      <c r="DL19" s="101">
        <v>119</v>
      </c>
      <c r="DM19" s="101">
        <v>380</v>
      </c>
      <c r="DN19" s="101">
        <v>499</v>
      </c>
      <c r="DO19" s="101">
        <v>16</v>
      </c>
      <c r="DP19" s="101">
        <v>51</v>
      </c>
      <c r="DR19" s="16">
        <f>INDEX(現金給付!H:H,MATCH($A19,現金給付!$C:$C,0),1)</f>
        <v>31</v>
      </c>
      <c r="DS19" s="16">
        <f>INDEX(現金給付!I:I,MATCH($A19,現金給付!$C:$C,0),1)</f>
        <v>152005</v>
      </c>
      <c r="DT19" s="16">
        <f>INDEX(現金給付!P:P,MATCH($A19,現金給付!$C:$C,0),1)</f>
        <v>1</v>
      </c>
      <c r="DU19" s="16">
        <f>INDEX(現金給付!Q:Q,MATCH($A19,現金給付!$C:$C,0),1)</f>
        <v>1315</v>
      </c>
      <c r="DV19" s="16">
        <f>INDEX(現金給付!X:X,MATCH($A19,現金給付!$C:$C,0),1)</f>
        <v>10</v>
      </c>
      <c r="DW19" s="16">
        <f>INDEX(現金給付!Y:Y,MATCH($A19,現金給付!$C:$C,0),1)</f>
        <v>179840</v>
      </c>
      <c r="DX19" s="16">
        <f>INDEX(現金給付!AN:AN,MATCH($A19,現金給付!$C:$C,0),1)</f>
        <v>6</v>
      </c>
      <c r="DY19" s="16">
        <f>INDEX(現金給付!AO:AO,MATCH($A19,現金給付!$C:$C,0),1)</f>
        <v>170315</v>
      </c>
      <c r="DZ19" s="16">
        <f>INDEX(現金給付!AV:AV,MATCH($A19,現金給付!$C:$C,0),1)</f>
        <v>0</v>
      </c>
      <c r="EA19" s="16">
        <f>INDEX(現金給付!AW:AW,MATCH($A19,現金給付!$C:$C,0),1)</f>
        <v>0</v>
      </c>
      <c r="EB19" s="16">
        <f>INDEX(現金給付!BD:BD,MATCH($A19,現金給付!$C:$C,0),1)</f>
        <v>0</v>
      </c>
      <c r="EC19" s="16">
        <f>INDEX(現金給付!BE:BE,MATCH($A19,現金給付!$C:$C,0),1)</f>
        <v>0</v>
      </c>
      <c r="ED19" s="16">
        <f>INDEX(現金給付!BT:BT,MATCH($A19,現金給付!$C:$C,0),1)</f>
        <v>0</v>
      </c>
      <c r="EE19" s="16">
        <f>INDEX(現金給付!BU:BU,MATCH($A19,現金給付!$C:$C,0),1)</f>
        <v>0</v>
      </c>
      <c r="EF19" s="16">
        <v>0</v>
      </c>
      <c r="EG19" s="16">
        <v>0</v>
      </c>
      <c r="EH19" s="16">
        <f t="shared" si="10"/>
        <v>48</v>
      </c>
      <c r="EI19" s="16">
        <f t="shared" si="10"/>
        <v>503475</v>
      </c>
      <c r="EK19" s="7">
        <f t="shared" si="15"/>
        <v>5313</v>
      </c>
      <c r="EL19" s="7">
        <f t="shared" si="15"/>
        <v>169481463</v>
      </c>
      <c r="EN19" s="69">
        <f>ROUND(EL19/INDEX(被保険者数!O:O,MATCH(A19,被保険者数!A:A,0),1),0)</f>
        <v>87587</v>
      </c>
      <c r="EO19" s="1">
        <f t="shared" si="16"/>
        <v>33</v>
      </c>
      <c r="EP19" s="69">
        <f t="shared" si="11"/>
        <v>91841950</v>
      </c>
      <c r="EQ19" s="69">
        <f t="shared" si="12"/>
        <v>44167470</v>
      </c>
      <c r="ER19" s="69">
        <f t="shared" si="13"/>
        <v>33472043</v>
      </c>
      <c r="ES19" s="69">
        <f>ROUND(EP19/INDEX(被保険者数!O:O,MATCH(A19,被保険者数!A:A,0),1),0)</f>
        <v>47464</v>
      </c>
      <c r="ET19" s="69">
        <f t="shared" si="17"/>
        <v>32</v>
      </c>
      <c r="EU19" s="69">
        <f>ROUND(EQ19/INDEX(被保険者数!O:O,MATCH(A19,被保険者数!A:A,0),1),0)</f>
        <v>22826</v>
      </c>
      <c r="EV19" s="1">
        <f t="shared" si="18"/>
        <v>32</v>
      </c>
    </row>
    <row r="20" spans="1:152" s="1" customFormat="1" ht="15.95" customHeight="1" x14ac:dyDescent="0.15">
      <c r="A20" s="2" t="s">
        <v>41</v>
      </c>
      <c r="B20" s="6">
        <v>98</v>
      </c>
      <c r="C20" s="7">
        <v>71092690</v>
      </c>
      <c r="D20" s="7">
        <v>56874140</v>
      </c>
      <c r="E20" s="7">
        <v>9555160</v>
      </c>
      <c r="F20" s="7">
        <v>4659760</v>
      </c>
      <c r="G20" s="7">
        <v>3630</v>
      </c>
      <c r="H20" s="7">
        <v>1790</v>
      </c>
      <c r="I20" s="7">
        <v>25993170</v>
      </c>
      <c r="J20" s="7">
        <v>20794545</v>
      </c>
      <c r="K20" s="7">
        <v>1248736</v>
      </c>
      <c r="L20" s="7">
        <v>3894043</v>
      </c>
      <c r="M20" s="7">
        <v>55846</v>
      </c>
      <c r="N20" s="7">
        <f t="shared" si="0"/>
        <v>1888</v>
      </c>
      <c r="O20" s="7">
        <f t="shared" si="1"/>
        <v>97085860</v>
      </c>
      <c r="P20" s="7">
        <f t="shared" si="1"/>
        <v>77668685</v>
      </c>
      <c r="Q20" s="7">
        <f t="shared" si="1"/>
        <v>10803896</v>
      </c>
      <c r="R20" s="7">
        <f t="shared" si="1"/>
        <v>8553803</v>
      </c>
      <c r="S20" s="7">
        <f t="shared" si="1"/>
        <v>59476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261</v>
      </c>
      <c r="AA20" s="7">
        <v>3088540</v>
      </c>
      <c r="AB20" s="7">
        <v>2470832</v>
      </c>
      <c r="AC20" s="7">
        <v>15692</v>
      </c>
      <c r="AD20" s="7">
        <v>602016</v>
      </c>
      <c r="AE20" s="7">
        <v>0</v>
      </c>
      <c r="AF20" s="7">
        <f t="shared" si="2"/>
        <v>261</v>
      </c>
      <c r="AG20" s="7">
        <f t="shared" si="2"/>
        <v>3088540</v>
      </c>
      <c r="AH20" s="7">
        <f t="shared" si="2"/>
        <v>2470832</v>
      </c>
      <c r="AI20" s="7">
        <f t="shared" si="2"/>
        <v>15692</v>
      </c>
      <c r="AJ20" s="7">
        <f t="shared" si="2"/>
        <v>602016</v>
      </c>
      <c r="AK20" s="7">
        <f t="shared" si="2"/>
        <v>0</v>
      </c>
      <c r="AL20" s="6">
        <f t="shared" si="3"/>
        <v>2149</v>
      </c>
      <c r="AM20" s="7">
        <f t="shared" si="3"/>
        <v>100174400</v>
      </c>
      <c r="AN20" s="7">
        <f t="shared" si="3"/>
        <v>80139517</v>
      </c>
      <c r="AO20" s="7">
        <f t="shared" si="3"/>
        <v>10819588</v>
      </c>
      <c r="AP20" s="7">
        <f t="shared" si="3"/>
        <v>9155819</v>
      </c>
      <c r="AQ20" s="7">
        <f t="shared" si="3"/>
        <v>59476</v>
      </c>
      <c r="AR20" s="7">
        <v>1349</v>
      </c>
      <c r="AS20" s="7">
        <v>20161050</v>
      </c>
      <c r="AT20" s="7">
        <v>16128840</v>
      </c>
      <c r="AU20" s="7">
        <v>760232</v>
      </c>
      <c r="AV20" s="7">
        <v>3211926</v>
      </c>
      <c r="AW20" s="7">
        <v>60052</v>
      </c>
      <c r="AX20" s="7">
        <f t="shared" si="4"/>
        <v>3498</v>
      </c>
      <c r="AY20" s="7">
        <f t="shared" si="4"/>
        <v>120335450</v>
      </c>
      <c r="AZ20" s="7">
        <f t="shared" si="4"/>
        <v>96268357</v>
      </c>
      <c r="BA20" s="7">
        <f t="shared" si="4"/>
        <v>11579820</v>
      </c>
      <c r="BB20" s="7">
        <f t="shared" si="4"/>
        <v>12367745</v>
      </c>
      <c r="BC20" s="7">
        <f t="shared" si="4"/>
        <v>119528</v>
      </c>
      <c r="BD20" s="6">
        <v>96</v>
      </c>
      <c r="BE20" s="7">
        <v>2875673</v>
      </c>
      <c r="BF20" s="7">
        <v>835743</v>
      </c>
      <c r="BG20" s="7">
        <v>0</v>
      </c>
      <c r="BH20" s="7">
        <v>2039930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f t="shared" si="5"/>
        <v>96</v>
      </c>
      <c r="BQ20" s="7">
        <f t="shared" si="5"/>
        <v>2875673</v>
      </c>
      <c r="BR20" s="7">
        <f t="shared" si="5"/>
        <v>835743</v>
      </c>
      <c r="BS20" s="7">
        <f t="shared" si="5"/>
        <v>0</v>
      </c>
      <c r="BT20" s="7">
        <f t="shared" si="5"/>
        <v>2039930</v>
      </c>
      <c r="BU20" s="7">
        <f t="shared" si="5"/>
        <v>0</v>
      </c>
      <c r="BV20" s="6">
        <v>28</v>
      </c>
      <c r="BW20" s="7">
        <v>4969450</v>
      </c>
      <c r="BX20" s="7">
        <v>3975560</v>
      </c>
      <c r="BY20" s="7">
        <v>582192</v>
      </c>
      <c r="BZ20" s="7">
        <v>411698</v>
      </c>
      <c r="CA20" s="7">
        <v>0</v>
      </c>
      <c r="CB20" s="7">
        <f t="shared" si="6"/>
        <v>3526</v>
      </c>
      <c r="CC20" s="7">
        <f t="shared" si="7"/>
        <v>128180573</v>
      </c>
      <c r="CD20" s="7">
        <f t="shared" si="7"/>
        <v>101079660</v>
      </c>
      <c r="CE20" s="7">
        <f t="shared" si="7"/>
        <v>12162012</v>
      </c>
      <c r="CF20" s="7">
        <f t="shared" si="7"/>
        <v>14819373</v>
      </c>
      <c r="CG20" s="7">
        <f t="shared" si="7"/>
        <v>119528</v>
      </c>
      <c r="CH20" s="100">
        <v>7</v>
      </c>
      <c r="CI20" s="101">
        <v>28326</v>
      </c>
      <c r="CJ20" s="101">
        <v>22658</v>
      </c>
      <c r="CK20" s="101">
        <v>0</v>
      </c>
      <c r="CL20" s="101">
        <v>5668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14"/>
        <v>7</v>
      </c>
      <c r="DA20" s="101">
        <f t="shared" si="8"/>
        <v>28326</v>
      </c>
      <c r="DB20" s="101">
        <f t="shared" si="8"/>
        <v>22658</v>
      </c>
      <c r="DC20" s="101">
        <f t="shared" si="8"/>
        <v>0</v>
      </c>
      <c r="DD20" s="101">
        <f t="shared" si="8"/>
        <v>5668</v>
      </c>
      <c r="DE20" s="101">
        <f t="shared" si="8"/>
        <v>0</v>
      </c>
      <c r="DF20" s="101">
        <f t="shared" si="9"/>
        <v>3533</v>
      </c>
      <c r="DG20" s="101">
        <f t="shared" si="9"/>
        <v>128208899</v>
      </c>
      <c r="DH20" s="101">
        <f t="shared" si="9"/>
        <v>101102318</v>
      </c>
      <c r="DI20" s="101">
        <f t="shared" si="9"/>
        <v>12162012</v>
      </c>
      <c r="DJ20" s="101">
        <f t="shared" si="9"/>
        <v>14825041</v>
      </c>
      <c r="DK20" s="101">
        <f t="shared" si="9"/>
        <v>119528</v>
      </c>
      <c r="DL20" s="101">
        <v>81</v>
      </c>
      <c r="DM20" s="101">
        <v>282</v>
      </c>
      <c r="DN20" s="101">
        <v>363</v>
      </c>
      <c r="DO20" s="101">
        <v>43</v>
      </c>
      <c r="DP20" s="101">
        <v>3</v>
      </c>
      <c r="DR20" s="16">
        <f>INDEX(現金給付!H:H,MATCH($A20,現金給付!$C:$C,0),1)</f>
        <v>7</v>
      </c>
      <c r="DS20" s="16">
        <f>INDEX(現金給付!I:I,MATCH($A20,現金給付!$C:$C,0),1)</f>
        <v>22658</v>
      </c>
      <c r="DT20" s="16">
        <f>INDEX(現金給付!P:P,MATCH($A20,現金給付!$C:$C,0),1)</f>
        <v>0</v>
      </c>
      <c r="DU20" s="16">
        <f>INDEX(現金給付!Q:Q,MATCH($A20,現金給付!$C:$C,0),1)</f>
        <v>0</v>
      </c>
      <c r="DV20" s="16">
        <f>INDEX(現金給付!X:X,MATCH($A20,現金給付!$C:$C,0),1)</f>
        <v>0</v>
      </c>
      <c r="DW20" s="16">
        <f>INDEX(現金給付!Y:Y,MATCH($A20,現金給付!$C:$C,0),1)</f>
        <v>0</v>
      </c>
      <c r="DX20" s="16">
        <f>INDEX(現金給付!AN:AN,MATCH($A20,現金給付!$C:$C,0),1)</f>
        <v>4</v>
      </c>
      <c r="DY20" s="16">
        <f>INDEX(現金給付!AO:AO,MATCH($A20,現金給付!$C:$C,0),1)</f>
        <v>112953</v>
      </c>
      <c r="DZ20" s="16">
        <f>INDEX(現金給付!AV:AV,MATCH($A20,現金給付!$C:$C,0),1)</f>
        <v>0</v>
      </c>
      <c r="EA20" s="16">
        <f>INDEX(現金給付!AW:AW,MATCH($A20,現金給付!$C:$C,0),1)</f>
        <v>0</v>
      </c>
      <c r="EB20" s="16">
        <f>INDEX(現金給付!BD:BD,MATCH($A20,現金給付!$C:$C,0),1)</f>
        <v>0</v>
      </c>
      <c r="EC20" s="16">
        <f>INDEX(現金給付!BE:BE,MATCH($A20,現金給付!$C:$C,0),1)</f>
        <v>0</v>
      </c>
      <c r="ED20" s="16">
        <f>INDEX(現金給付!BT:BT,MATCH($A20,現金給付!$C:$C,0),1)</f>
        <v>0</v>
      </c>
      <c r="EE20" s="16">
        <f>INDEX(現金給付!BU:BU,MATCH($A20,現金給付!$C:$C,0),1)</f>
        <v>0</v>
      </c>
      <c r="EF20" s="16">
        <v>0</v>
      </c>
      <c r="EG20" s="16">
        <v>0</v>
      </c>
      <c r="EH20" s="16">
        <f t="shared" si="10"/>
        <v>11</v>
      </c>
      <c r="EI20" s="16">
        <f t="shared" si="10"/>
        <v>135611</v>
      </c>
      <c r="EK20" s="7">
        <f t="shared" si="15"/>
        <v>3537</v>
      </c>
      <c r="EL20" s="7">
        <f t="shared" si="15"/>
        <v>128316184</v>
      </c>
      <c r="EN20" s="69">
        <f>ROUND(EL20/INDEX(被保険者数!O:O,MATCH(A20,被保険者数!A:A,0),1),0)</f>
        <v>97653</v>
      </c>
      <c r="EO20" s="1">
        <f t="shared" si="16"/>
        <v>29</v>
      </c>
      <c r="EP20" s="69">
        <f t="shared" si="11"/>
        <v>71092690</v>
      </c>
      <c r="EQ20" s="69">
        <f t="shared" si="12"/>
        <v>29081710</v>
      </c>
      <c r="ER20" s="69">
        <f t="shared" si="13"/>
        <v>28141784</v>
      </c>
      <c r="ES20" s="69">
        <f>ROUND(EP20/INDEX(被保険者数!O:O,MATCH(A20,被保険者数!A:A,0),1),0)</f>
        <v>54104</v>
      </c>
      <c r="ET20" s="69">
        <f t="shared" si="17"/>
        <v>29</v>
      </c>
      <c r="EU20" s="69">
        <f>ROUND(EQ20/INDEX(被保険者数!O:O,MATCH(A20,被保険者数!A:A,0),1),0)</f>
        <v>22132</v>
      </c>
      <c r="EV20" s="1">
        <f t="shared" si="18"/>
        <v>33</v>
      </c>
    </row>
    <row r="21" spans="1:152" s="1" customFormat="1" ht="15.95" customHeight="1" x14ac:dyDescent="0.15">
      <c r="A21" s="2" t="s">
        <v>42</v>
      </c>
      <c r="B21" s="6">
        <v>77</v>
      </c>
      <c r="C21" s="7">
        <v>68036390</v>
      </c>
      <c r="D21" s="7">
        <v>54429094</v>
      </c>
      <c r="E21" s="7">
        <v>9766806</v>
      </c>
      <c r="F21" s="7">
        <v>3840490</v>
      </c>
      <c r="G21" s="7">
        <v>0</v>
      </c>
      <c r="H21" s="7">
        <v>1885</v>
      </c>
      <c r="I21" s="7">
        <v>28920260</v>
      </c>
      <c r="J21" s="7">
        <v>23136142</v>
      </c>
      <c r="K21" s="7">
        <v>1132507</v>
      </c>
      <c r="L21" s="7">
        <v>4627895</v>
      </c>
      <c r="M21" s="7">
        <v>23716</v>
      </c>
      <c r="N21" s="7">
        <f t="shared" si="0"/>
        <v>1962</v>
      </c>
      <c r="O21" s="7">
        <f t="shared" si="1"/>
        <v>96956650</v>
      </c>
      <c r="P21" s="7">
        <f t="shared" si="1"/>
        <v>77565236</v>
      </c>
      <c r="Q21" s="7">
        <f t="shared" si="1"/>
        <v>10899313</v>
      </c>
      <c r="R21" s="7">
        <f t="shared" si="1"/>
        <v>8468385</v>
      </c>
      <c r="S21" s="7">
        <f t="shared" si="1"/>
        <v>23716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253</v>
      </c>
      <c r="AA21" s="7">
        <v>3431300</v>
      </c>
      <c r="AB21" s="7">
        <v>2745040</v>
      </c>
      <c r="AC21" s="7">
        <v>54707</v>
      </c>
      <c r="AD21" s="7">
        <v>631553</v>
      </c>
      <c r="AE21" s="7">
        <v>0</v>
      </c>
      <c r="AF21" s="7">
        <f t="shared" si="2"/>
        <v>253</v>
      </c>
      <c r="AG21" s="7">
        <f t="shared" si="2"/>
        <v>3431300</v>
      </c>
      <c r="AH21" s="7">
        <f t="shared" si="2"/>
        <v>2745040</v>
      </c>
      <c r="AI21" s="7">
        <f t="shared" si="2"/>
        <v>54707</v>
      </c>
      <c r="AJ21" s="7">
        <f t="shared" si="2"/>
        <v>631553</v>
      </c>
      <c r="AK21" s="7">
        <f t="shared" si="2"/>
        <v>0</v>
      </c>
      <c r="AL21" s="6">
        <f t="shared" si="3"/>
        <v>2215</v>
      </c>
      <c r="AM21" s="7">
        <f t="shared" si="3"/>
        <v>100387950</v>
      </c>
      <c r="AN21" s="7">
        <f t="shared" si="3"/>
        <v>80310276</v>
      </c>
      <c r="AO21" s="7">
        <f t="shared" si="3"/>
        <v>10954020</v>
      </c>
      <c r="AP21" s="7">
        <f t="shared" si="3"/>
        <v>9099938</v>
      </c>
      <c r="AQ21" s="7">
        <f t="shared" si="3"/>
        <v>23716</v>
      </c>
      <c r="AR21" s="7">
        <v>1452</v>
      </c>
      <c r="AS21" s="7">
        <v>17366140</v>
      </c>
      <c r="AT21" s="7">
        <v>13892912</v>
      </c>
      <c r="AU21" s="7">
        <v>201122</v>
      </c>
      <c r="AV21" s="7">
        <v>3244108</v>
      </c>
      <c r="AW21" s="7">
        <v>27998</v>
      </c>
      <c r="AX21" s="7">
        <f t="shared" si="4"/>
        <v>3667</v>
      </c>
      <c r="AY21" s="7">
        <f t="shared" si="4"/>
        <v>117754090</v>
      </c>
      <c r="AZ21" s="7">
        <f t="shared" si="4"/>
        <v>94203188</v>
      </c>
      <c r="BA21" s="7">
        <f t="shared" si="4"/>
        <v>11155142</v>
      </c>
      <c r="BB21" s="7">
        <f t="shared" si="4"/>
        <v>12344046</v>
      </c>
      <c r="BC21" s="7">
        <f t="shared" si="4"/>
        <v>51714</v>
      </c>
      <c r="BD21" s="6">
        <v>75</v>
      </c>
      <c r="BE21" s="7">
        <v>1854015</v>
      </c>
      <c r="BF21" s="7">
        <v>504805</v>
      </c>
      <c r="BG21" s="7">
        <v>0</v>
      </c>
      <c r="BH21" s="7">
        <v>1349210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f t="shared" si="5"/>
        <v>75</v>
      </c>
      <c r="BQ21" s="7">
        <f t="shared" si="5"/>
        <v>1854015</v>
      </c>
      <c r="BR21" s="7">
        <f t="shared" si="5"/>
        <v>504805</v>
      </c>
      <c r="BS21" s="7">
        <f t="shared" si="5"/>
        <v>0</v>
      </c>
      <c r="BT21" s="7">
        <f t="shared" si="5"/>
        <v>1349210</v>
      </c>
      <c r="BU21" s="7">
        <f t="shared" si="5"/>
        <v>0</v>
      </c>
      <c r="BV21" s="6">
        <v>2</v>
      </c>
      <c r="BW21" s="7">
        <v>261720</v>
      </c>
      <c r="BX21" s="7">
        <v>209376</v>
      </c>
      <c r="BY21" s="7">
        <v>25741</v>
      </c>
      <c r="BZ21" s="7">
        <v>26603</v>
      </c>
      <c r="CA21" s="7">
        <v>0</v>
      </c>
      <c r="CB21" s="7">
        <f t="shared" si="6"/>
        <v>3669</v>
      </c>
      <c r="CC21" s="7">
        <f t="shared" si="7"/>
        <v>119869825</v>
      </c>
      <c r="CD21" s="7">
        <f t="shared" si="7"/>
        <v>94917369</v>
      </c>
      <c r="CE21" s="7">
        <f t="shared" si="7"/>
        <v>11180883</v>
      </c>
      <c r="CF21" s="7">
        <f t="shared" si="7"/>
        <v>13719859</v>
      </c>
      <c r="CG21" s="7">
        <f t="shared" si="7"/>
        <v>51714</v>
      </c>
      <c r="CH21" s="100">
        <v>25</v>
      </c>
      <c r="CI21" s="101">
        <v>175369</v>
      </c>
      <c r="CJ21" s="101">
        <v>140290</v>
      </c>
      <c r="CK21" s="101">
        <v>0</v>
      </c>
      <c r="CL21" s="101">
        <v>35079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14"/>
        <v>25</v>
      </c>
      <c r="DA21" s="101">
        <f t="shared" si="8"/>
        <v>175369</v>
      </c>
      <c r="DB21" s="101">
        <f t="shared" si="8"/>
        <v>140290</v>
      </c>
      <c r="DC21" s="101">
        <f t="shared" si="8"/>
        <v>0</v>
      </c>
      <c r="DD21" s="101">
        <f t="shared" si="8"/>
        <v>35079</v>
      </c>
      <c r="DE21" s="101">
        <f t="shared" si="8"/>
        <v>0</v>
      </c>
      <c r="DF21" s="101">
        <f t="shared" si="9"/>
        <v>3694</v>
      </c>
      <c r="DG21" s="101">
        <f t="shared" si="9"/>
        <v>120045194</v>
      </c>
      <c r="DH21" s="101">
        <f t="shared" si="9"/>
        <v>95057659</v>
      </c>
      <c r="DI21" s="101">
        <f t="shared" si="9"/>
        <v>11180883</v>
      </c>
      <c r="DJ21" s="101">
        <f t="shared" si="9"/>
        <v>13754938</v>
      </c>
      <c r="DK21" s="101">
        <f t="shared" si="9"/>
        <v>51714</v>
      </c>
      <c r="DL21" s="101">
        <v>56</v>
      </c>
      <c r="DM21" s="101">
        <v>285</v>
      </c>
      <c r="DN21" s="101">
        <v>341</v>
      </c>
      <c r="DO21" s="101">
        <v>0</v>
      </c>
      <c r="DP21" s="101">
        <v>6</v>
      </c>
      <c r="DR21" s="16">
        <f>INDEX(現金給付!H:H,MATCH($A21,現金給付!$C:$C,0),1)</f>
        <v>25</v>
      </c>
      <c r="DS21" s="16">
        <f>INDEX(現金給付!I:I,MATCH($A21,現金給付!$C:$C,0),1)</f>
        <v>140290</v>
      </c>
      <c r="DT21" s="16">
        <f>INDEX(現金給付!P:P,MATCH($A21,現金給付!$C:$C,0),1)</f>
        <v>0</v>
      </c>
      <c r="DU21" s="16">
        <f>INDEX(現金給付!Q:Q,MATCH($A21,現金給付!$C:$C,0),1)</f>
        <v>0</v>
      </c>
      <c r="DV21" s="16">
        <f>INDEX(現金給付!X:X,MATCH($A21,現金給付!$C:$C,0),1)</f>
        <v>0</v>
      </c>
      <c r="DW21" s="16">
        <f>INDEX(現金給付!Y:Y,MATCH($A21,現金給付!$C:$C,0),1)</f>
        <v>0</v>
      </c>
      <c r="DX21" s="16">
        <f>INDEX(現金給付!AN:AN,MATCH($A21,現金給付!$C:$C,0),1)</f>
        <v>4</v>
      </c>
      <c r="DY21" s="16">
        <f>INDEX(現金給付!AO:AO,MATCH($A21,現金給付!$C:$C,0),1)</f>
        <v>191647</v>
      </c>
      <c r="DZ21" s="16">
        <f>INDEX(現金給付!AV:AV,MATCH($A21,現金給付!$C:$C,0),1)</f>
        <v>0</v>
      </c>
      <c r="EA21" s="16">
        <f>INDEX(現金給付!AW:AW,MATCH($A21,現金給付!$C:$C,0),1)</f>
        <v>0</v>
      </c>
      <c r="EB21" s="16">
        <f>INDEX(現金給付!BD:BD,MATCH($A21,現金給付!$C:$C,0),1)</f>
        <v>0</v>
      </c>
      <c r="EC21" s="16">
        <f>INDEX(現金給付!BE:BE,MATCH($A21,現金給付!$C:$C,0),1)</f>
        <v>0</v>
      </c>
      <c r="ED21" s="16">
        <f>INDEX(現金給付!BT:BT,MATCH($A21,現金給付!$C:$C,0),1)</f>
        <v>0</v>
      </c>
      <c r="EE21" s="16">
        <f>INDEX(現金給付!BU:BU,MATCH($A21,現金給付!$C:$C,0),1)</f>
        <v>0</v>
      </c>
      <c r="EF21" s="16">
        <v>0</v>
      </c>
      <c r="EG21" s="16">
        <v>0</v>
      </c>
      <c r="EH21" s="16">
        <f t="shared" si="10"/>
        <v>29</v>
      </c>
      <c r="EI21" s="16">
        <f t="shared" si="10"/>
        <v>331937</v>
      </c>
      <c r="EK21" s="7">
        <f t="shared" si="15"/>
        <v>3698</v>
      </c>
      <c r="EL21" s="7">
        <f t="shared" si="15"/>
        <v>120201762</v>
      </c>
      <c r="EN21" s="69">
        <f>ROUND(EL21/INDEX(被保険者数!O:O,MATCH(A21,被保険者数!A:A,0),1),0)</f>
        <v>161997</v>
      </c>
      <c r="EO21" s="1">
        <f t="shared" si="16"/>
        <v>8</v>
      </c>
      <c r="EP21" s="69">
        <f t="shared" si="11"/>
        <v>68036390</v>
      </c>
      <c r="EQ21" s="69">
        <f t="shared" si="12"/>
        <v>32351560</v>
      </c>
      <c r="ER21" s="69">
        <f t="shared" si="13"/>
        <v>19813812</v>
      </c>
      <c r="ES21" s="69">
        <f>ROUND(EP21/INDEX(被保険者数!O:O,MATCH(A21,被保険者数!A:A,0),1),0)</f>
        <v>91693</v>
      </c>
      <c r="ET21" s="69">
        <f t="shared" si="17"/>
        <v>6</v>
      </c>
      <c r="EU21" s="69">
        <f>ROUND(EQ21/INDEX(被保険者数!O:O,MATCH(A21,被保険者数!A:A,0),1),0)</f>
        <v>43600</v>
      </c>
      <c r="EV21" s="1">
        <f t="shared" si="18"/>
        <v>11</v>
      </c>
    </row>
    <row r="22" spans="1:152" s="1" customFormat="1" ht="15.95" customHeight="1" x14ac:dyDescent="0.15">
      <c r="A22" s="2" t="s">
        <v>43</v>
      </c>
      <c r="B22" s="6">
        <v>214</v>
      </c>
      <c r="C22" s="7">
        <v>131922510</v>
      </c>
      <c r="D22" s="7">
        <v>105538014</v>
      </c>
      <c r="E22" s="7">
        <v>15894560</v>
      </c>
      <c r="F22" s="7">
        <v>10322236</v>
      </c>
      <c r="G22" s="7">
        <v>167700</v>
      </c>
      <c r="H22" s="7">
        <v>3946</v>
      </c>
      <c r="I22" s="7">
        <v>86277100</v>
      </c>
      <c r="J22" s="7">
        <v>69021680</v>
      </c>
      <c r="K22" s="7">
        <v>7256577</v>
      </c>
      <c r="L22" s="7">
        <v>9919968</v>
      </c>
      <c r="M22" s="7">
        <v>78875</v>
      </c>
      <c r="N22" s="7">
        <f t="shared" si="0"/>
        <v>4160</v>
      </c>
      <c r="O22" s="7">
        <f t="shared" si="1"/>
        <v>218199610</v>
      </c>
      <c r="P22" s="7">
        <f t="shared" si="1"/>
        <v>174559694</v>
      </c>
      <c r="Q22" s="7">
        <f t="shared" si="1"/>
        <v>23151137</v>
      </c>
      <c r="R22" s="7">
        <f t="shared" si="1"/>
        <v>20242204</v>
      </c>
      <c r="S22" s="7">
        <f t="shared" si="1"/>
        <v>246575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488</v>
      </c>
      <c r="AA22" s="7">
        <v>7061690</v>
      </c>
      <c r="AB22" s="7">
        <v>5649353</v>
      </c>
      <c r="AC22" s="7">
        <v>77111</v>
      </c>
      <c r="AD22" s="7">
        <v>1335226</v>
      </c>
      <c r="AE22" s="7">
        <v>0</v>
      </c>
      <c r="AF22" s="7">
        <f t="shared" si="2"/>
        <v>488</v>
      </c>
      <c r="AG22" s="7">
        <f t="shared" si="2"/>
        <v>7061690</v>
      </c>
      <c r="AH22" s="7">
        <f t="shared" si="2"/>
        <v>5649353</v>
      </c>
      <c r="AI22" s="7">
        <f t="shared" si="2"/>
        <v>77111</v>
      </c>
      <c r="AJ22" s="7">
        <f t="shared" si="2"/>
        <v>1335226</v>
      </c>
      <c r="AK22" s="7">
        <f t="shared" si="2"/>
        <v>0</v>
      </c>
      <c r="AL22" s="6">
        <f t="shared" si="3"/>
        <v>4648</v>
      </c>
      <c r="AM22" s="7">
        <f t="shared" si="3"/>
        <v>225261300</v>
      </c>
      <c r="AN22" s="7">
        <f t="shared" si="3"/>
        <v>180209047</v>
      </c>
      <c r="AO22" s="7">
        <f t="shared" si="3"/>
        <v>23228248</v>
      </c>
      <c r="AP22" s="7">
        <f t="shared" si="3"/>
        <v>21577430</v>
      </c>
      <c r="AQ22" s="7">
        <f t="shared" si="3"/>
        <v>246575</v>
      </c>
      <c r="AR22" s="7">
        <v>3085</v>
      </c>
      <c r="AS22" s="7">
        <v>43554800</v>
      </c>
      <c r="AT22" s="7">
        <v>34843832</v>
      </c>
      <c r="AU22" s="7">
        <v>969473</v>
      </c>
      <c r="AV22" s="7">
        <v>7440129</v>
      </c>
      <c r="AW22" s="7">
        <v>301366</v>
      </c>
      <c r="AX22" s="7">
        <f t="shared" si="4"/>
        <v>7733</v>
      </c>
      <c r="AY22" s="7">
        <f t="shared" si="4"/>
        <v>268816100</v>
      </c>
      <c r="AZ22" s="7">
        <f t="shared" si="4"/>
        <v>215052879</v>
      </c>
      <c r="BA22" s="7">
        <f t="shared" si="4"/>
        <v>24197721</v>
      </c>
      <c r="BB22" s="7">
        <f t="shared" si="4"/>
        <v>29017559</v>
      </c>
      <c r="BC22" s="7">
        <f t="shared" si="4"/>
        <v>547941</v>
      </c>
      <c r="BD22" s="6">
        <v>205</v>
      </c>
      <c r="BE22" s="7">
        <v>6958103</v>
      </c>
      <c r="BF22" s="7">
        <v>1754123</v>
      </c>
      <c r="BG22" s="7">
        <v>0</v>
      </c>
      <c r="BH22" s="7">
        <v>5203980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f t="shared" si="5"/>
        <v>205</v>
      </c>
      <c r="BQ22" s="7">
        <f t="shared" si="5"/>
        <v>6958103</v>
      </c>
      <c r="BR22" s="7">
        <f t="shared" si="5"/>
        <v>1754123</v>
      </c>
      <c r="BS22" s="7">
        <f t="shared" si="5"/>
        <v>0</v>
      </c>
      <c r="BT22" s="7">
        <f t="shared" si="5"/>
        <v>5203980</v>
      </c>
      <c r="BU22" s="7">
        <f t="shared" si="5"/>
        <v>0</v>
      </c>
      <c r="BV22" s="6">
        <v>28</v>
      </c>
      <c r="BW22" s="7">
        <v>1670910</v>
      </c>
      <c r="BX22" s="7">
        <v>1336728</v>
      </c>
      <c r="BY22" s="7">
        <v>70963</v>
      </c>
      <c r="BZ22" s="7">
        <v>218050</v>
      </c>
      <c r="CA22" s="7">
        <v>45169</v>
      </c>
      <c r="CB22" s="7">
        <f t="shared" si="6"/>
        <v>7761</v>
      </c>
      <c r="CC22" s="7">
        <f t="shared" si="7"/>
        <v>277445113</v>
      </c>
      <c r="CD22" s="7">
        <f t="shared" si="7"/>
        <v>218143730</v>
      </c>
      <c r="CE22" s="7">
        <f t="shared" si="7"/>
        <v>24268684</v>
      </c>
      <c r="CF22" s="7">
        <f t="shared" si="7"/>
        <v>34439589</v>
      </c>
      <c r="CG22" s="7">
        <f t="shared" si="7"/>
        <v>593110</v>
      </c>
      <c r="CH22" s="100">
        <v>27</v>
      </c>
      <c r="CI22" s="101">
        <v>124907</v>
      </c>
      <c r="CJ22" s="101">
        <v>99922</v>
      </c>
      <c r="CK22" s="101">
        <v>0</v>
      </c>
      <c r="CL22" s="101">
        <v>24985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14"/>
        <v>27</v>
      </c>
      <c r="DA22" s="101">
        <f t="shared" si="8"/>
        <v>124907</v>
      </c>
      <c r="DB22" s="101">
        <f t="shared" si="8"/>
        <v>99922</v>
      </c>
      <c r="DC22" s="101">
        <f t="shared" si="8"/>
        <v>0</v>
      </c>
      <c r="DD22" s="101">
        <f t="shared" si="8"/>
        <v>24985</v>
      </c>
      <c r="DE22" s="101">
        <f t="shared" si="8"/>
        <v>0</v>
      </c>
      <c r="DF22" s="101">
        <f t="shared" si="9"/>
        <v>7788</v>
      </c>
      <c r="DG22" s="101">
        <f t="shared" si="9"/>
        <v>277570020</v>
      </c>
      <c r="DH22" s="101">
        <f t="shared" si="9"/>
        <v>218243652</v>
      </c>
      <c r="DI22" s="101">
        <f t="shared" si="9"/>
        <v>24268684</v>
      </c>
      <c r="DJ22" s="101">
        <f t="shared" si="9"/>
        <v>34464574</v>
      </c>
      <c r="DK22" s="101">
        <f t="shared" si="9"/>
        <v>593110</v>
      </c>
      <c r="DL22" s="101">
        <v>168</v>
      </c>
      <c r="DM22" s="101">
        <v>698</v>
      </c>
      <c r="DN22" s="101">
        <v>866</v>
      </c>
      <c r="DO22" s="101">
        <v>25</v>
      </c>
      <c r="DP22" s="101">
        <v>41</v>
      </c>
      <c r="DR22" s="16">
        <f>INDEX(現金給付!H:H,MATCH($A22,現金給付!$C:$C,0),1)</f>
        <v>27</v>
      </c>
      <c r="DS22" s="16">
        <f>INDEX(現金給付!I:I,MATCH($A22,現金給付!$C:$C,0),1)</f>
        <v>99922</v>
      </c>
      <c r="DT22" s="16">
        <f>INDEX(現金給付!P:P,MATCH($A22,現金給付!$C:$C,0),1)</f>
        <v>0</v>
      </c>
      <c r="DU22" s="16">
        <f>INDEX(現金給付!Q:Q,MATCH($A22,現金給付!$C:$C,0),1)</f>
        <v>0</v>
      </c>
      <c r="DV22" s="16">
        <f>INDEX(現金給付!X:X,MATCH($A22,現金給付!$C:$C,0),1)</f>
        <v>0</v>
      </c>
      <c r="DW22" s="16">
        <f>INDEX(現金給付!Y:Y,MATCH($A22,現金給付!$C:$C,0),1)</f>
        <v>0</v>
      </c>
      <c r="DX22" s="16">
        <f>INDEX(現金給付!AN:AN,MATCH($A22,現金給付!$C:$C,0),1)</f>
        <v>10</v>
      </c>
      <c r="DY22" s="16">
        <f>INDEX(現金給付!AO:AO,MATCH($A22,現金給付!$C:$C,0),1)</f>
        <v>362099</v>
      </c>
      <c r="DZ22" s="16">
        <f>INDEX(現金給付!AV:AV,MATCH($A22,現金給付!$C:$C,0),1)</f>
        <v>0</v>
      </c>
      <c r="EA22" s="16">
        <f>INDEX(現金給付!AW:AW,MATCH($A22,現金給付!$C:$C,0),1)</f>
        <v>0</v>
      </c>
      <c r="EB22" s="16">
        <f>INDEX(現金給付!BD:BD,MATCH($A22,現金給付!$C:$C,0),1)</f>
        <v>0</v>
      </c>
      <c r="EC22" s="16">
        <f>INDEX(現金給付!BE:BE,MATCH($A22,現金給付!$C:$C,0),1)</f>
        <v>0</v>
      </c>
      <c r="ED22" s="16">
        <f>INDEX(現金給付!BT:BT,MATCH($A22,現金給付!$C:$C,0),1)</f>
        <v>0</v>
      </c>
      <c r="EE22" s="16">
        <f>INDEX(現金給付!BU:BU,MATCH($A22,現金給付!$C:$C,0),1)</f>
        <v>0</v>
      </c>
      <c r="EF22" s="16">
        <v>0</v>
      </c>
      <c r="EG22" s="16">
        <v>0</v>
      </c>
      <c r="EH22" s="16">
        <f t="shared" si="10"/>
        <v>37</v>
      </c>
      <c r="EI22" s="16">
        <f t="shared" si="10"/>
        <v>462021</v>
      </c>
      <c r="EK22" s="7">
        <f t="shared" si="15"/>
        <v>7798</v>
      </c>
      <c r="EL22" s="7">
        <f t="shared" si="15"/>
        <v>277907134</v>
      </c>
      <c r="EN22" s="69">
        <f>ROUND(EL22/INDEX(被保険者数!O:O,MATCH(A22,被保険者数!A:A,0),1),0)</f>
        <v>182954</v>
      </c>
      <c r="EO22" s="1">
        <f t="shared" si="16"/>
        <v>5</v>
      </c>
      <c r="EP22" s="69">
        <f t="shared" si="11"/>
        <v>131922510</v>
      </c>
      <c r="EQ22" s="69">
        <f t="shared" si="12"/>
        <v>93338790</v>
      </c>
      <c r="ER22" s="69">
        <f t="shared" si="13"/>
        <v>52645834</v>
      </c>
      <c r="ES22" s="69">
        <f>ROUND(EP22/INDEX(被保険者数!O:O,MATCH(A22,被保険者数!A:A,0),1),0)</f>
        <v>86848</v>
      </c>
      <c r="ET22" s="69">
        <f t="shared" si="17"/>
        <v>8</v>
      </c>
      <c r="EU22" s="69">
        <f>ROUND(EQ22/INDEX(被保険者数!O:O,MATCH(A22,被保険者数!A:A,0),1),0)</f>
        <v>61448</v>
      </c>
      <c r="EV22" s="1">
        <f t="shared" si="18"/>
        <v>1</v>
      </c>
    </row>
    <row r="23" spans="1:152" s="1" customFormat="1" ht="15.95" customHeight="1" x14ac:dyDescent="0.15">
      <c r="A23" s="2" t="s">
        <v>44</v>
      </c>
      <c r="B23" s="6">
        <v>52</v>
      </c>
      <c r="C23" s="7">
        <v>37418270</v>
      </c>
      <c r="D23" s="7">
        <v>29934614</v>
      </c>
      <c r="E23" s="7">
        <v>5035876</v>
      </c>
      <c r="F23" s="7">
        <v>2424860</v>
      </c>
      <c r="G23" s="7">
        <v>22920</v>
      </c>
      <c r="H23" s="7">
        <v>928</v>
      </c>
      <c r="I23" s="7">
        <v>16587800</v>
      </c>
      <c r="J23" s="7">
        <v>13270236</v>
      </c>
      <c r="K23" s="7">
        <v>938394</v>
      </c>
      <c r="L23" s="7">
        <v>2356528</v>
      </c>
      <c r="M23" s="7">
        <v>22642</v>
      </c>
      <c r="N23" s="7">
        <f t="shared" si="0"/>
        <v>980</v>
      </c>
      <c r="O23" s="7">
        <f t="shared" si="1"/>
        <v>54006070</v>
      </c>
      <c r="P23" s="7">
        <f t="shared" si="1"/>
        <v>43204850</v>
      </c>
      <c r="Q23" s="7">
        <f t="shared" si="1"/>
        <v>5974270</v>
      </c>
      <c r="R23" s="7">
        <f t="shared" si="1"/>
        <v>4781388</v>
      </c>
      <c r="S23" s="7">
        <f t="shared" si="1"/>
        <v>45562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99</v>
      </c>
      <c r="AA23" s="7">
        <v>1358290</v>
      </c>
      <c r="AB23" s="7">
        <v>1086632</v>
      </c>
      <c r="AC23" s="7">
        <v>11552</v>
      </c>
      <c r="AD23" s="7">
        <v>260106</v>
      </c>
      <c r="AE23" s="7">
        <v>0</v>
      </c>
      <c r="AF23" s="7">
        <f t="shared" si="2"/>
        <v>99</v>
      </c>
      <c r="AG23" s="7">
        <f t="shared" si="2"/>
        <v>1358290</v>
      </c>
      <c r="AH23" s="7">
        <f t="shared" si="2"/>
        <v>1086632</v>
      </c>
      <c r="AI23" s="7">
        <f t="shared" si="2"/>
        <v>11552</v>
      </c>
      <c r="AJ23" s="7">
        <f t="shared" si="2"/>
        <v>260106</v>
      </c>
      <c r="AK23" s="7">
        <f t="shared" si="2"/>
        <v>0</v>
      </c>
      <c r="AL23" s="6">
        <f t="shared" si="3"/>
        <v>1079</v>
      </c>
      <c r="AM23" s="7">
        <f t="shared" si="3"/>
        <v>55364360</v>
      </c>
      <c r="AN23" s="7">
        <f t="shared" si="3"/>
        <v>44291482</v>
      </c>
      <c r="AO23" s="7">
        <f t="shared" si="3"/>
        <v>5985822</v>
      </c>
      <c r="AP23" s="7">
        <f t="shared" si="3"/>
        <v>5041494</v>
      </c>
      <c r="AQ23" s="7">
        <f t="shared" si="3"/>
        <v>45562</v>
      </c>
      <c r="AR23" s="7">
        <v>743</v>
      </c>
      <c r="AS23" s="7">
        <v>11986700</v>
      </c>
      <c r="AT23" s="7">
        <v>9589360</v>
      </c>
      <c r="AU23" s="7">
        <v>292929</v>
      </c>
      <c r="AV23" s="7">
        <v>2049552</v>
      </c>
      <c r="AW23" s="7">
        <v>54859</v>
      </c>
      <c r="AX23" s="7">
        <f t="shared" si="4"/>
        <v>1822</v>
      </c>
      <c r="AY23" s="7">
        <f t="shared" si="4"/>
        <v>67351060</v>
      </c>
      <c r="AZ23" s="7">
        <f t="shared" si="4"/>
        <v>53880842</v>
      </c>
      <c r="BA23" s="7">
        <f t="shared" si="4"/>
        <v>6278751</v>
      </c>
      <c r="BB23" s="7">
        <f t="shared" si="4"/>
        <v>7091046</v>
      </c>
      <c r="BC23" s="7">
        <f t="shared" si="4"/>
        <v>100421</v>
      </c>
      <c r="BD23" s="6">
        <v>50</v>
      </c>
      <c r="BE23" s="7">
        <v>1977356</v>
      </c>
      <c r="BF23" s="7">
        <v>482436</v>
      </c>
      <c r="BG23" s="7">
        <v>0</v>
      </c>
      <c r="BH23" s="7">
        <v>1494920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5"/>
        <v>50</v>
      </c>
      <c r="BQ23" s="7">
        <f t="shared" si="5"/>
        <v>1977356</v>
      </c>
      <c r="BR23" s="7">
        <f t="shared" si="5"/>
        <v>482436</v>
      </c>
      <c r="BS23" s="7">
        <f t="shared" si="5"/>
        <v>0</v>
      </c>
      <c r="BT23" s="7">
        <f t="shared" si="5"/>
        <v>1494920</v>
      </c>
      <c r="BU23" s="7">
        <f t="shared" si="5"/>
        <v>0</v>
      </c>
      <c r="BV23" s="6">
        <v>5</v>
      </c>
      <c r="BW23" s="7">
        <v>1501340</v>
      </c>
      <c r="BX23" s="7">
        <v>1201072</v>
      </c>
      <c r="BY23" s="7">
        <v>220278</v>
      </c>
      <c r="BZ23" s="7">
        <v>79990</v>
      </c>
      <c r="CA23" s="7">
        <v>0</v>
      </c>
      <c r="CB23" s="7">
        <f t="shared" si="6"/>
        <v>1827</v>
      </c>
      <c r="CC23" s="7">
        <f t="shared" si="7"/>
        <v>70829756</v>
      </c>
      <c r="CD23" s="7">
        <f t="shared" si="7"/>
        <v>55564350</v>
      </c>
      <c r="CE23" s="7">
        <f t="shared" si="7"/>
        <v>6499029</v>
      </c>
      <c r="CF23" s="7">
        <f t="shared" si="7"/>
        <v>8665956</v>
      </c>
      <c r="CG23" s="7">
        <f t="shared" si="7"/>
        <v>100421</v>
      </c>
      <c r="CH23" s="100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14"/>
        <v>0</v>
      </c>
      <c r="DA23" s="101">
        <f t="shared" si="8"/>
        <v>0</v>
      </c>
      <c r="DB23" s="101">
        <f t="shared" si="8"/>
        <v>0</v>
      </c>
      <c r="DC23" s="101">
        <f t="shared" si="8"/>
        <v>0</v>
      </c>
      <c r="DD23" s="101">
        <f t="shared" si="8"/>
        <v>0</v>
      </c>
      <c r="DE23" s="101">
        <f t="shared" si="8"/>
        <v>0</v>
      </c>
      <c r="DF23" s="101">
        <f t="shared" si="9"/>
        <v>1827</v>
      </c>
      <c r="DG23" s="101">
        <f t="shared" si="9"/>
        <v>70829756</v>
      </c>
      <c r="DH23" s="101">
        <f t="shared" si="9"/>
        <v>55564350</v>
      </c>
      <c r="DI23" s="101">
        <f t="shared" si="9"/>
        <v>6499029</v>
      </c>
      <c r="DJ23" s="101">
        <f t="shared" si="9"/>
        <v>8665956</v>
      </c>
      <c r="DK23" s="101">
        <f t="shared" si="9"/>
        <v>100421</v>
      </c>
      <c r="DL23" s="101">
        <v>44</v>
      </c>
      <c r="DM23" s="101">
        <v>167</v>
      </c>
      <c r="DN23" s="101">
        <v>211</v>
      </c>
      <c r="DO23" s="101">
        <v>12</v>
      </c>
      <c r="DP23" s="101">
        <v>14</v>
      </c>
      <c r="DR23" s="16">
        <f>INDEX(現金給付!H:H,MATCH($A23,現金給付!$C:$C,0),1)</f>
        <v>0</v>
      </c>
      <c r="DS23" s="16">
        <f>INDEX(現金給付!I:I,MATCH($A23,現金給付!$C:$C,0),1)</f>
        <v>0</v>
      </c>
      <c r="DT23" s="16">
        <f>INDEX(現金給付!P:P,MATCH($A23,現金給付!$C:$C,0),1)</f>
        <v>0</v>
      </c>
      <c r="DU23" s="16">
        <f>INDEX(現金給付!Q:Q,MATCH($A23,現金給付!$C:$C,0),1)</f>
        <v>0</v>
      </c>
      <c r="DV23" s="16">
        <f>INDEX(現金給付!X:X,MATCH($A23,現金給付!$C:$C,0),1)</f>
        <v>0</v>
      </c>
      <c r="DW23" s="16">
        <f>INDEX(現金給付!Y:Y,MATCH($A23,現金給付!$C:$C,0),1)</f>
        <v>0</v>
      </c>
      <c r="DX23" s="16">
        <f>INDEX(現金給付!AN:AN,MATCH($A23,現金給付!$C:$C,0),1)</f>
        <v>1</v>
      </c>
      <c r="DY23" s="16">
        <f>INDEX(現金給付!AO:AO,MATCH($A23,現金給付!$C:$C,0),1)</f>
        <v>26754</v>
      </c>
      <c r="DZ23" s="16">
        <f>INDEX(現金給付!AV:AV,MATCH($A23,現金給付!$C:$C,0),1)</f>
        <v>0</v>
      </c>
      <c r="EA23" s="16">
        <f>INDEX(現金給付!AW:AW,MATCH($A23,現金給付!$C:$C,0),1)</f>
        <v>0</v>
      </c>
      <c r="EB23" s="16">
        <f>INDEX(現金給付!BD:BD,MATCH($A23,現金給付!$C:$C,0),1)</f>
        <v>0</v>
      </c>
      <c r="EC23" s="16">
        <f>INDEX(現金給付!BE:BE,MATCH($A23,現金給付!$C:$C,0),1)</f>
        <v>0</v>
      </c>
      <c r="ED23" s="16">
        <f>INDEX(現金給付!BT:BT,MATCH($A23,現金給付!$C:$C,0),1)</f>
        <v>0</v>
      </c>
      <c r="EE23" s="16">
        <f>INDEX(現金給付!BU:BU,MATCH($A23,現金給付!$C:$C,0),1)</f>
        <v>0</v>
      </c>
      <c r="EF23" s="16">
        <v>0</v>
      </c>
      <c r="EG23" s="16">
        <v>0</v>
      </c>
      <c r="EH23" s="16">
        <f t="shared" si="10"/>
        <v>1</v>
      </c>
      <c r="EI23" s="16">
        <f t="shared" si="10"/>
        <v>26754</v>
      </c>
      <c r="EK23" s="7">
        <f t="shared" si="15"/>
        <v>1828</v>
      </c>
      <c r="EL23" s="7">
        <f t="shared" si="15"/>
        <v>70856510</v>
      </c>
      <c r="EN23" s="69">
        <f>ROUND(EL23/INDEX(被保険者数!O:O,MATCH(A23,被保険者数!A:A,0),1),0)</f>
        <v>96012</v>
      </c>
      <c r="EO23" s="1">
        <f t="shared" si="16"/>
        <v>30</v>
      </c>
      <c r="EP23" s="69">
        <f t="shared" si="11"/>
        <v>37418270</v>
      </c>
      <c r="EQ23" s="69">
        <f t="shared" si="12"/>
        <v>17946090</v>
      </c>
      <c r="ER23" s="69">
        <f t="shared" si="13"/>
        <v>15492150</v>
      </c>
      <c r="ES23" s="69">
        <f>ROUND(EP23/INDEX(被保険者数!O:O,MATCH(A23,被保険者数!A:A,0),1),0)</f>
        <v>50702</v>
      </c>
      <c r="ET23" s="69">
        <f t="shared" si="17"/>
        <v>30</v>
      </c>
      <c r="EU23" s="69">
        <f>ROUND(EQ23/INDEX(被保険者数!O:O,MATCH(A23,被保険者数!A:A,0),1),0)</f>
        <v>24317</v>
      </c>
      <c r="EV23" s="1">
        <f t="shared" si="18"/>
        <v>30</v>
      </c>
    </row>
    <row r="24" spans="1:152" s="1" customFormat="1" ht="15.95" customHeight="1" x14ac:dyDescent="0.15">
      <c r="A24" s="2" t="s">
        <v>61</v>
      </c>
      <c r="B24" s="6">
        <v>434</v>
      </c>
      <c r="C24" s="7">
        <v>286966060</v>
      </c>
      <c r="D24" s="7">
        <v>229572824</v>
      </c>
      <c r="E24" s="7">
        <v>36803002</v>
      </c>
      <c r="F24" s="7">
        <v>19635464</v>
      </c>
      <c r="G24" s="7">
        <v>954770</v>
      </c>
      <c r="H24" s="7">
        <v>9661</v>
      </c>
      <c r="I24" s="7">
        <v>156381630</v>
      </c>
      <c r="J24" s="7">
        <v>125091400</v>
      </c>
      <c r="K24" s="7">
        <v>7976068</v>
      </c>
      <c r="L24" s="7">
        <v>22922112</v>
      </c>
      <c r="M24" s="7">
        <v>392050</v>
      </c>
      <c r="N24" s="7">
        <f t="shared" si="0"/>
        <v>10095</v>
      </c>
      <c r="O24" s="7">
        <f t="shared" si="1"/>
        <v>443347690</v>
      </c>
      <c r="P24" s="7">
        <f t="shared" si="1"/>
        <v>354664224</v>
      </c>
      <c r="Q24" s="7">
        <f t="shared" si="1"/>
        <v>44779070</v>
      </c>
      <c r="R24" s="7">
        <f t="shared" si="1"/>
        <v>42557576</v>
      </c>
      <c r="S24" s="7">
        <f t="shared" si="1"/>
        <v>1346820</v>
      </c>
      <c r="T24" s="6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1710</v>
      </c>
      <c r="AA24" s="7">
        <v>21608520</v>
      </c>
      <c r="AB24" s="7">
        <v>17286816</v>
      </c>
      <c r="AC24" s="7">
        <v>267171</v>
      </c>
      <c r="AD24" s="7">
        <v>4054533</v>
      </c>
      <c r="AE24" s="7">
        <v>0</v>
      </c>
      <c r="AF24" s="7">
        <f t="shared" si="2"/>
        <v>1710</v>
      </c>
      <c r="AG24" s="7">
        <f t="shared" si="2"/>
        <v>21608520</v>
      </c>
      <c r="AH24" s="7">
        <f t="shared" si="2"/>
        <v>17286816</v>
      </c>
      <c r="AI24" s="7">
        <f t="shared" si="2"/>
        <v>267171</v>
      </c>
      <c r="AJ24" s="7">
        <f t="shared" si="2"/>
        <v>4054533</v>
      </c>
      <c r="AK24" s="7">
        <f t="shared" si="2"/>
        <v>0</v>
      </c>
      <c r="AL24" s="6">
        <f t="shared" si="3"/>
        <v>11805</v>
      </c>
      <c r="AM24" s="7">
        <f t="shared" si="3"/>
        <v>464956210</v>
      </c>
      <c r="AN24" s="7">
        <f t="shared" si="3"/>
        <v>371951040</v>
      </c>
      <c r="AO24" s="7">
        <f t="shared" si="3"/>
        <v>45046241</v>
      </c>
      <c r="AP24" s="7">
        <f t="shared" si="3"/>
        <v>46612109</v>
      </c>
      <c r="AQ24" s="7">
        <f t="shared" si="3"/>
        <v>1346820</v>
      </c>
      <c r="AR24" s="7">
        <v>7377</v>
      </c>
      <c r="AS24" s="7">
        <v>86909210</v>
      </c>
      <c r="AT24" s="7">
        <v>69527342</v>
      </c>
      <c r="AU24" s="7">
        <v>2245630</v>
      </c>
      <c r="AV24" s="7">
        <v>14721378</v>
      </c>
      <c r="AW24" s="7">
        <v>414860</v>
      </c>
      <c r="AX24" s="7">
        <f t="shared" si="4"/>
        <v>19182</v>
      </c>
      <c r="AY24" s="7">
        <f t="shared" si="4"/>
        <v>551865420</v>
      </c>
      <c r="AZ24" s="7">
        <f t="shared" si="4"/>
        <v>441478382</v>
      </c>
      <c r="BA24" s="7">
        <f t="shared" si="4"/>
        <v>47291871</v>
      </c>
      <c r="BB24" s="7">
        <f t="shared" si="4"/>
        <v>61333487</v>
      </c>
      <c r="BC24" s="7">
        <f t="shared" si="4"/>
        <v>1761680</v>
      </c>
      <c r="BD24" s="6">
        <v>423</v>
      </c>
      <c r="BE24" s="7">
        <v>12878556</v>
      </c>
      <c r="BF24" s="7">
        <v>3960836</v>
      </c>
      <c r="BG24" s="7">
        <v>0</v>
      </c>
      <c r="BH24" s="7">
        <v>8917720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f t="shared" si="5"/>
        <v>423</v>
      </c>
      <c r="BQ24" s="7">
        <f t="shared" si="5"/>
        <v>12878556</v>
      </c>
      <c r="BR24" s="7">
        <f t="shared" si="5"/>
        <v>3960836</v>
      </c>
      <c r="BS24" s="7">
        <f t="shared" si="5"/>
        <v>0</v>
      </c>
      <c r="BT24" s="7">
        <f t="shared" si="5"/>
        <v>8917720</v>
      </c>
      <c r="BU24" s="7">
        <f t="shared" si="5"/>
        <v>0</v>
      </c>
      <c r="BV24" s="6">
        <v>67</v>
      </c>
      <c r="BW24" s="7">
        <v>6674830</v>
      </c>
      <c r="BX24" s="7">
        <v>5339864</v>
      </c>
      <c r="BY24" s="7">
        <v>579530</v>
      </c>
      <c r="BZ24" s="7">
        <v>581593</v>
      </c>
      <c r="CA24" s="7">
        <v>173843</v>
      </c>
      <c r="CB24" s="7">
        <f t="shared" si="6"/>
        <v>19249</v>
      </c>
      <c r="CC24" s="7">
        <f t="shared" si="7"/>
        <v>571418806</v>
      </c>
      <c r="CD24" s="7">
        <f t="shared" si="7"/>
        <v>450779082</v>
      </c>
      <c r="CE24" s="7">
        <f t="shared" si="7"/>
        <v>47871401</v>
      </c>
      <c r="CF24" s="7">
        <f t="shared" si="7"/>
        <v>70832800</v>
      </c>
      <c r="CG24" s="7">
        <f t="shared" si="7"/>
        <v>1935523</v>
      </c>
      <c r="CH24" s="100">
        <v>145</v>
      </c>
      <c r="CI24" s="101">
        <v>1132280</v>
      </c>
      <c r="CJ24" s="101">
        <v>905780</v>
      </c>
      <c r="CK24" s="101">
        <v>0</v>
      </c>
      <c r="CL24" s="101">
        <v>226500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14"/>
        <v>145</v>
      </c>
      <c r="DA24" s="101">
        <f t="shared" si="8"/>
        <v>1132280</v>
      </c>
      <c r="DB24" s="101">
        <f t="shared" si="8"/>
        <v>905780</v>
      </c>
      <c r="DC24" s="101">
        <f t="shared" si="8"/>
        <v>0</v>
      </c>
      <c r="DD24" s="101">
        <f t="shared" si="8"/>
        <v>226500</v>
      </c>
      <c r="DE24" s="101">
        <f t="shared" si="8"/>
        <v>0</v>
      </c>
      <c r="DF24" s="101">
        <f t="shared" si="9"/>
        <v>19394</v>
      </c>
      <c r="DG24" s="101">
        <f t="shared" si="9"/>
        <v>572551086</v>
      </c>
      <c r="DH24" s="101">
        <f t="shared" si="9"/>
        <v>451684862</v>
      </c>
      <c r="DI24" s="101">
        <f t="shared" si="9"/>
        <v>47871401</v>
      </c>
      <c r="DJ24" s="101">
        <f t="shared" si="9"/>
        <v>71059300</v>
      </c>
      <c r="DK24" s="101">
        <f t="shared" si="9"/>
        <v>1935523</v>
      </c>
      <c r="DL24" s="101">
        <v>326</v>
      </c>
      <c r="DM24" s="101">
        <v>1501</v>
      </c>
      <c r="DN24" s="101">
        <v>1827</v>
      </c>
      <c r="DO24" s="101">
        <v>62</v>
      </c>
      <c r="DP24" s="101">
        <v>58</v>
      </c>
      <c r="DR24" s="16">
        <f>INDEX(現金給付!H:H,MATCH($A24,現金給付!$C:$C,0),1)</f>
        <v>145</v>
      </c>
      <c r="DS24" s="16">
        <f>INDEX(現金給付!I:I,MATCH($A24,現金給付!$C:$C,0),1)</f>
        <v>905780</v>
      </c>
      <c r="DT24" s="16">
        <f>INDEX(現金給付!P:P,MATCH($A24,現金給付!$C:$C,0),1)</f>
        <v>11</v>
      </c>
      <c r="DU24" s="16">
        <f>INDEX(現金給付!Q:Q,MATCH($A24,現金給付!$C:$C,0),1)</f>
        <v>53808</v>
      </c>
      <c r="DV24" s="16">
        <f>INDEX(現金給付!X:X,MATCH($A24,現金給付!$C:$C,0),1)</f>
        <v>43</v>
      </c>
      <c r="DW24" s="16">
        <f>INDEX(現金給付!Y:Y,MATCH($A24,現金給付!$C:$C,0),1)</f>
        <v>776808</v>
      </c>
      <c r="DX24" s="16">
        <f>INDEX(現金給付!AN:AN,MATCH($A24,現金給付!$C:$C,0),1)</f>
        <v>12</v>
      </c>
      <c r="DY24" s="16">
        <f>INDEX(現金給付!AO:AO,MATCH($A24,現金給付!$C:$C,0),1)</f>
        <v>516607</v>
      </c>
      <c r="DZ24" s="16">
        <f>INDEX(現金給付!AV:AV,MATCH($A24,現金給付!$C:$C,0),1)</f>
        <v>0</v>
      </c>
      <c r="EA24" s="16">
        <f>INDEX(現金給付!AW:AW,MATCH($A24,現金給付!$C:$C,0),1)</f>
        <v>0</v>
      </c>
      <c r="EB24" s="16">
        <f>INDEX(現金給付!BD:BD,MATCH($A24,現金給付!$C:$C,0),1)</f>
        <v>0</v>
      </c>
      <c r="EC24" s="16">
        <f>INDEX(現金給付!BE:BE,MATCH($A24,現金給付!$C:$C,0),1)</f>
        <v>0</v>
      </c>
      <c r="ED24" s="16">
        <f>INDEX(現金給付!BT:BT,MATCH($A24,現金給付!$C:$C,0),1)</f>
        <v>0</v>
      </c>
      <c r="EE24" s="16">
        <f>INDEX(現金給付!BU:BU,MATCH($A24,現金給付!$C:$C,0),1)</f>
        <v>0</v>
      </c>
      <c r="EF24" s="16">
        <v>0</v>
      </c>
      <c r="EG24" s="16">
        <v>0</v>
      </c>
      <c r="EH24" s="16">
        <f t="shared" si="10"/>
        <v>211</v>
      </c>
      <c r="EI24" s="16">
        <f t="shared" si="10"/>
        <v>2253003</v>
      </c>
      <c r="EK24" s="7">
        <f t="shared" si="15"/>
        <v>19460</v>
      </c>
      <c r="EL24" s="7">
        <f t="shared" si="15"/>
        <v>573671809</v>
      </c>
      <c r="EN24" s="69">
        <f>ROUND(EL24/INDEX(被保険者数!O:O,MATCH(A24,被保険者数!A:A,0),1),0)</f>
        <v>128973</v>
      </c>
      <c r="EO24" s="1">
        <f t="shared" si="16"/>
        <v>21</v>
      </c>
      <c r="EP24" s="69">
        <f t="shared" si="11"/>
        <v>286966060</v>
      </c>
      <c r="EQ24" s="69">
        <f t="shared" si="12"/>
        <v>177990150</v>
      </c>
      <c r="ER24" s="69">
        <f t="shared" si="13"/>
        <v>108715599</v>
      </c>
      <c r="ES24" s="69">
        <f>ROUND(EP24/INDEX(被保険者数!O:O,MATCH(A24,被保険者数!A:A,0),1),0)</f>
        <v>64516</v>
      </c>
      <c r="ET24" s="69">
        <f t="shared" si="17"/>
        <v>24</v>
      </c>
      <c r="EU24" s="69">
        <f>ROUND(EQ24/INDEX(被保険者数!O:O,MATCH(A24,被保険者数!A:A,0),1),0)</f>
        <v>40016</v>
      </c>
      <c r="EV24" s="1">
        <f t="shared" si="18"/>
        <v>18</v>
      </c>
    </row>
    <row r="25" spans="1:152" s="1" customFormat="1" ht="15.95" customHeight="1" x14ac:dyDescent="0.15">
      <c r="A25" s="2" t="s">
        <v>45</v>
      </c>
      <c r="B25" s="6">
        <v>128</v>
      </c>
      <c r="C25" s="7">
        <v>65383160</v>
      </c>
      <c r="D25" s="7">
        <v>52306530</v>
      </c>
      <c r="E25" s="7">
        <v>6995996</v>
      </c>
      <c r="F25" s="7">
        <v>6080634</v>
      </c>
      <c r="G25" s="7">
        <v>0</v>
      </c>
      <c r="H25" s="7">
        <v>2307</v>
      </c>
      <c r="I25" s="7">
        <v>42568630</v>
      </c>
      <c r="J25" s="7">
        <v>34054904</v>
      </c>
      <c r="K25" s="7">
        <v>2466596</v>
      </c>
      <c r="L25" s="7">
        <v>5916344</v>
      </c>
      <c r="M25" s="7">
        <v>130786</v>
      </c>
      <c r="N25" s="7">
        <f t="shared" si="0"/>
        <v>2435</v>
      </c>
      <c r="O25" s="7">
        <f t="shared" si="1"/>
        <v>107951790</v>
      </c>
      <c r="P25" s="7">
        <f t="shared" si="1"/>
        <v>86361434</v>
      </c>
      <c r="Q25" s="7">
        <f t="shared" si="1"/>
        <v>9462592</v>
      </c>
      <c r="R25" s="7">
        <f t="shared" si="1"/>
        <v>11996978</v>
      </c>
      <c r="S25" s="7">
        <f t="shared" si="1"/>
        <v>130786</v>
      </c>
      <c r="T25" s="6">
        <v>1</v>
      </c>
      <c r="U25" s="7">
        <v>179320</v>
      </c>
      <c r="V25" s="7">
        <v>143460</v>
      </c>
      <c r="W25" s="7">
        <v>0</v>
      </c>
      <c r="X25" s="7">
        <v>35860</v>
      </c>
      <c r="Y25" s="7">
        <v>0</v>
      </c>
      <c r="Z25" s="7">
        <v>403</v>
      </c>
      <c r="AA25" s="7">
        <v>5216000</v>
      </c>
      <c r="AB25" s="7">
        <v>4172800</v>
      </c>
      <c r="AC25" s="7">
        <v>91592</v>
      </c>
      <c r="AD25" s="7">
        <v>951608</v>
      </c>
      <c r="AE25" s="7">
        <v>0</v>
      </c>
      <c r="AF25" s="7">
        <f t="shared" si="2"/>
        <v>404</v>
      </c>
      <c r="AG25" s="7">
        <f t="shared" si="2"/>
        <v>5395320</v>
      </c>
      <c r="AH25" s="7">
        <f t="shared" si="2"/>
        <v>4316260</v>
      </c>
      <c r="AI25" s="7">
        <f t="shared" si="2"/>
        <v>91592</v>
      </c>
      <c r="AJ25" s="7">
        <f t="shared" si="2"/>
        <v>987468</v>
      </c>
      <c r="AK25" s="7">
        <f t="shared" si="2"/>
        <v>0</v>
      </c>
      <c r="AL25" s="6">
        <f t="shared" si="3"/>
        <v>2839</v>
      </c>
      <c r="AM25" s="7">
        <f t="shared" si="3"/>
        <v>113347110</v>
      </c>
      <c r="AN25" s="7">
        <f t="shared" si="3"/>
        <v>90677694</v>
      </c>
      <c r="AO25" s="7">
        <f t="shared" si="3"/>
        <v>9554184</v>
      </c>
      <c r="AP25" s="7">
        <f t="shared" si="3"/>
        <v>12984446</v>
      </c>
      <c r="AQ25" s="7">
        <f t="shared" si="3"/>
        <v>130786</v>
      </c>
      <c r="AR25" s="7">
        <v>1798</v>
      </c>
      <c r="AS25" s="7">
        <v>21292230</v>
      </c>
      <c r="AT25" s="7">
        <v>17033784</v>
      </c>
      <c r="AU25" s="7">
        <v>326544</v>
      </c>
      <c r="AV25" s="7">
        <v>3860670</v>
      </c>
      <c r="AW25" s="7">
        <v>71232</v>
      </c>
      <c r="AX25" s="7">
        <f t="shared" si="4"/>
        <v>4637</v>
      </c>
      <c r="AY25" s="7">
        <f t="shared" si="4"/>
        <v>134639340</v>
      </c>
      <c r="AZ25" s="7">
        <f t="shared" si="4"/>
        <v>107711478</v>
      </c>
      <c r="BA25" s="7">
        <f t="shared" si="4"/>
        <v>9880728</v>
      </c>
      <c r="BB25" s="7">
        <f t="shared" si="4"/>
        <v>16845116</v>
      </c>
      <c r="BC25" s="7">
        <f t="shared" si="4"/>
        <v>202018</v>
      </c>
      <c r="BD25" s="6">
        <v>125</v>
      </c>
      <c r="BE25" s="7">
        <v>3497050</v>
      </c>
      <c r="BF25" s="7">
        <v>1056320</v>
      </c>
      <c r="BG25" s="7">
        <v>0</v>
      </c>
      <c r="BH25" s="7">
        <v>2440730</v>
      </c>
      <c r="BI25" s="7">
        <v>0</v>
      </c>
      <c r="BJ25" s="7">
        <v>1</v>
      </c>
      <c r="BK25" s="7">
        <v>5960</v>
      </c>
      <c r="BL25" s="7">
        <v>1820</v>
      </c>
      <c r="BM25" s="7">
        <v>0</v>
      </c>
      <c r="BN25" s="7">
        <v>4140</v>
      </c>
      <c r="BO25" s="7">
        <v>0</v>
      </c>
      <c r="BP25" s="7">
        <f t="shared" si="5"/>
        <v>126</v>
      </c>
      <c r="BQ25" s="7">
        <f t="shared" si="5"/>
        <v>3503010</v>
      </c>
      <c r="BR25" s="7">
        <f t="shared" si="5"/>
        <v>1058140</v>
      </c>
      <c r="BS25" s="7">
        <f t="shared" si="5"/>
        <v>0</v>
      </c>
      <c r="BT25" s="7">
        <f t="shared" si="5"/>
        <v>2444870</v>
      </c>
      <c r="BU25" s="7">
        <f t="shared" si="5"/>
        <v>0</v>
      </c>
      <c r="BV25" s="6">
        <v>9</v>
      </c>
      <c r="BW25" s="7">
        <v>894230</v>
      </c>
      <c r="BX25" s="7">
        <v>715384</v>
      </c>
      <c r="BY25" s="7">
        <v>70361</v>
      </c>
      <c r="BZ25" s="7">
        <v>108485</v>
      </c>
      <c r="CA25" s="7">
        <v>0</v>
      </c>
      <c r="CB25" s="7">
        <f t="shared" si="6"/>
        <v>4646</v>
      </c>
      <c r="CC25" s="7">
        <f t="shared" si="7"/>
        <v>139036580</v>
      </c>
      <c r="CD25" s="7">
        <f t="shared" si="7"/>
        <v>109485002</v>
      </c>
      <c r="CE25" s="7">
        <f t="shared" si="7"/>
        <v>9951089</v>
      </c>
      <c r="CF25" s="7">
        <f t="shared" si="7"/>
        <v>19398471</v>
      </c>
      <c r="CG25" s="7">
        <f t="shared" si="7"/>
        <v>202018</v>
      </c>
      <c r="CH25" s="100">
        <v>28</v>
      </c>
      <c r="CI25" s="101">
        <v>145697</v>
      </c>
      <c r="CJ25" s="101">
        <v>116550</v>
      </c>
      <c r="CK25" s="101">
        <v>0</v>
      </c>
      <c r="CL25" s="101">
        <v>29147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14"/>
        <v>28</v>
      </c>
      <c r="DA25" s="101">
        <f t="shared" si="8"/>
        <v>145697</v>
      </c>
      <c r="DB25" s="101">
        <f t="shared" si="8"/>
        <v>116550</v>
      </c>
      <c r="DC25" s="101">
        <f t="shared" si="8"/>
        <v>0</v>
      </c>
      <c r="DD25" s="101">
        <f t="shared" si="8"/>
        <v>29147</v>
      </c>
      <c r="DE25" s="101">
        <f t="shared" si="8"/>
        <v>0</v>
      </c>
      <c r="DF25" s="101">
        <f t="shared" si="9"/>
        <v>4674</v>
      </c>
      <c r="DG25" s="101">
        <f t="shared" si="9"/>
        <v>139182277</v>
      </c>
      <c r="DH25" s="101">
        <f t="shared" si="9"/>
        <v>109601552</v>
      </c>
      <c r="DI25" s="101">
        <f t="shared" si="9"/>
        <v>9951089</v>
      </c>
      <c r="DJ25" s="101">
        <f t="shared" si="9"/>
        <v>19427618</v>
      </c>
      <c r="DK25" s="101">
        <f t="shared" si="9"/>
        <v>202018</v>
      </c>
      <c r="DL25" s="101">
        <v>87</v>
      </c>
      <c r="DM25" s="101">
        <v>392</v>
      </c>
      <c r="DN25" s="101">
        <v>479</v>
      </c>
      <c r="DO25" s="101">
        <v>28</v>
      </c>
      <c r="DP25" s="101">
        <v>15</v>
      </c>
      <c r="DR25" s="16">
        <f>INDEX(現金給付!H:H,MATCH($A25,現金給付!$C:$C,0),1)</f>
        <v>28</v>
      </c>
      <c r="DS25" s="16">
        <f>INDEX(現金給付!I:I,MATCH($A25,現金給付!$C:$C,0),1)</f>
        <v>116550</v>
      </c>
      <c r="DT25" s="16">
        <f>INDEX(現金給付!P:P,MATCH($A25,現金給付!$C:$C,0),1)</f>
        <v>0</v>
      </c>
      <c r="DU25" s="16">
        <f>INDEX(現金給付!Q:Q,MATCH($A25,現金給付!$C:$C,0),1)</f>
        <v>0</v>
      </c>
      <c r="DV25" s="16">
        <f>INDEX(現金給付!X:X,MATCH($A25,現金給付!$C:$C,0),1)</f>
        <v>0</v>
      </c>
      <c r="DW25" s="16">
        <f>INDEX(現金給付!Y:Y,MATCH($A25,現金給付!$C:$C,0),1)</f>
        <v>0</v>
      </c>
      <c r="DX25" s="16">
        <f>INDEX(現金給付!AN:AN,MATCH($A25,現金給付!$C:$C,0),1)</f>
        <v>6</v>
      </c>
      <c r="DY25" s="16">
        <f>INDEX(現金給付!AO:AO,MATCH($A25,現金給付!$C:$C,0),1)</f>
        <v>164943</v>
      </c>
      <c r="DZ25" s="16">
        <f>INDEX(現金給付!AV:AV,MATCH($A25,現金給付!$C:$C,0),1)</f>
        <v>0</v>
      </c>
      <c r="EA25" s="16">
        <f>INDEX(現金給付!AW:AW,MATCH($A25,現金給付!$C:$C,0),1)</f>
        <v>0</v>
      </c>
      <c r="EB25" s="16">
        <f>INDEX(現金給付!BD:BD,MATCH($A25,現金給付!$C:$C,0),1)</f>
        <v>0</v>
      </c>
      <c r="EC25" s="16">
        <f>INDEX(現金給付!BE:BE,MATCH($A25,現金給付!$C:$C,0),1)</f>
        <v>0</v>
      </c>
      <c r="ED25" s="16">
        <f>INDEX(現金給付!BT:BT,MATCH($A25,現金給付!$C:$C,0),1)</f>
        <v>0</v>
      </c>
      <c r="EE25" s="16">
        <f>INDEX(現金給付!BU:BU,MATCH($A25,現金給付!$C:$C,0),1)</f>
        <v>0</v>
      </c>
      <c r="EF25" s="16">
        <v>0</v>
      </c>
      <c r="EG25" s="16">
        <v>0</v>
      </c>
      <c r="EH25" s="16">
        <f t="shared" si="10"/>
        <v>34</v>
      </c>
      <c r="EI25" s="16">
        <f t="shared" si="10"/>
        <v>281493</v>
      </c>
      <c r="EK25" s="7">
        <f t="shared" si="15"/>
        <v>4680</v>
      </c>
      <c r="EL25" s="7">
        <f t="shared" si="15"/>
        <v>139318073</v>
      </c>
      <c r="EN25" s="69">
        <f>ROUND(EL25/INDEX(被保険者数!O:O,MATCH(A25,被保険者数!A:A,0),1),0)</f>
        <v>88794</v>
      </c>
      <c r="EO25" s="1">
        <f t="shared" si="16"/>
        <v>32</v>
      </c>
      <c r="EP25" s="69">
        <f t="shared" si="11"/>
        <v>65562480</v>
      </c>
      <c r="EQ25" s="69">
        <f t="shared" si="12"/>
        <v>47784630</v>
      </c>
      <c r="ER25" s="69">
        <f t="shared" si="13"/>
        <v>25970963</v>
      </c>
      <c r="ES25" s="69">
        <f>ROUND(EP25/INDEX(被保険者数!O:O,MATCH(A25,被保険者数!A:A,0),1),0)</f>
        <v>41786</v>
      </c>
      <c r="ET25" s="69">
        <f t="shared" si="17"/>
        <v>33</v>
      </c>
      <c r="EU25" s="69">
        <f>ROUND(EQ25/INDEX(被保険者数!O:O,MATCH(A25,被保険者数!A:A,0),1),0)</f>
        <v>30455</v>
      </c>
      <c r="EV25" s="1">
        <f t="shared" si="18"/>
        <v>27</v>
      </c>
    </row>
    <row r="26" spans="1:152" s="1" customFormat="1" ht="15.95" customHeight="1" x14ac:dyDescent="0.15">
      <c r="A26" s="2" t="s">
        <v>46</v>
      </c>
      <c r="B26" s="6">
        <v>405</v>
      </c>
      <c r="C26" s="7">
        <v>269836530</v>
      </c>
      <c r="D26" s="7">
        <v>215869220</v>
      </c>
      <c r="E26" s="7">
        <v>34746526</v>
      </c>
      <c r="F26" s="7">
        <v>18459304</v>
      </c>
      <c r="G26" s="7">
        <v>761480</v>
      </c>
      <c r="H26" s="7">
        <v>6358</v>
      </c>
      <c r="I26" s="7">
        <v>109404490</v>
      </c>
      <c r="J26" s="7">
        <v>87523580</v>
      </c>
      <c r="K26" s="7">
        <v>6244005</v>
      </c>
      <c r="L26" s="7">
        <v>15449265</v>
      </c>
      <c r="M26" s="7">
        <v>187640</v>
      </c>
      <c r="N26" s="7">
        <f t="shared" si="0"/>
        <v>6763</v>
      </c>
      <c r="O26" s="7">
        <f t="shared" si="1"/>
        <v>379241020</v>
      </c>
      <c r="P26" s="7">
        <f t="shared" si="1"/>
        <v>303392800</v>
      </c>
      <c r="Q26" s="7">
        <f t="shared" si="1"/>
        <v>40990531</v>
      </c>
      <c r="R26" s="7">
        <f t="shared" si="1"/>
        <v>33908569</v>
      </c>
      <c r="S26" s="7">
        <f t="shared" si="1"/>
        <v>949120</v>
      </c>
      <c r="T26" s="6">
        <v>0</v>
      </c>
      <c r="U26" s="7">
        <v>-1600</v>
      </c>
      <c r="V26" s="7">
        <v>-1280</v>
      </c>
      <c r="W26" s="7">
        <v>-320</v>
      </c>
      <c r="X26" s="7">
        <v>0</v>
      </c>
      <c r="Y26" s="7">
        <v>0</v>
      </c>
      <c r="Z26" s="7">
        <v>1121</v>
      </c>
      <c r="AA26" s="7">
        <v>14131490</v>
      </c>
      <c r="AB26" s="7">
        <v>11305192</v>
      </c>
      <c r="AC26" s="7">
        <v>187022</v>
      </c>
      <c r="AD26" s="7">
        <v>2639276</v>
      </c>
      <c r="AE26" s="7">
        <v>0</v>
      </c>
      <c r="AF26" s="7">
        <f t="shared" si="2"/>
        <v>1121</v>
      </c>
      <c r="AG26" s="7">
        <f t="shared" si="2"/>
        <v>14129890</v>
      </c>
      <c r="AH26" s="7">
        <f t="shared" si="2"/>
        <v>11303912</v>
      </c>
      <c r="AI26" s="7">
        <f t="shared" si="2"/>
        <v>186702</v>
      </c>
      <c r="AJ26" s="7">
        <f t="shared" si="2"/>
        <v>2639276</v>
      </c>
      <c r="AK26" s="7">
        <f t="shared" si="2"/>
        <v>0</v>
      </c>
      <c r="AL26" s="6">
        <f t="shared" si="3"/>
        <v>7884</v>
      </c>
      <c r="AM26" s="7">
        <f t="shared" si="3"/>
        <v>393370910</v>
      </c>
      <c r="AN26" s="7">
        <f t="shared" si="3"/>
        <v>314696712</v>
      </c>
      <c r="AO26" s="7">
        <f t="shared" si="3"/>
        <v>41177233</v>
      </c>
      <c r="AP26" s="7">
        <f t="shared" si="3"/>
        <v>36547845</v>
      </c>
      <c r="AQ26" s="7">
        <f t="shared" si="3"/>
        <v>949120</v>
      </c>
      <c r="AR26" s="7">
        <v>4246</v>
      </c>
      <c r="AS26" s="7">
        <v>59656720</v>
      </c>
      <c r="AT26" s="7">
        <v>47725376</v>
      </c>
      <c r="AU26" s="7">
        <v>2604064</v>
      </c>
      <c r="AV26" s="7">
        <v>8971734</v>
      </c>
      <c r="AW26" s="7">
        <v>355546</v>
      </c>
      <c r="AX26" s="7">
        <f t="shared" si="4"/>
        <v>12130</v>
      </c>
      <c r="AY26" s="7">
        <f t="shared" si="4"/>
        <v>453027630</v>
      </c>
      <c r="AZ26" s="7">
        <f t="shared" si="4"/>
        <v>362422088</v>
      </c>
      <c r="BA26" s="7">
        <f t="shared" si="4"/>
        <v>43781297</v>
      </c>
      <c r="BB26" s="7">
        <f t="shared" si="4"/>
        <v>45519579</v>
      </c>
      <c r="BC26" s="7">
        <f t="shared" si="4"/>
        <v>1304666</v>
      </c>
      <c r="BD26" s="6">
        <v>389</v>
      </c>
      <c r="BE26" s="7">
        <v>12417641</v>
      </c>
      <c r="BF26" s="7">
        <v>3294331</v>
      </c>
      <c r="BG26" s="7">
        <v>0</v>
      </c>
      <c r="BH26" s="7">
        <v>9123310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f t="shared" si="5"/>
        <v>389</v>
      </c>
      <c r="BQ26" s="7">
        <f t="shared" si="5"/>
        <v>12417641</v>
      </c>
      <c r="BR26" s="7">
        <f t="shared" si="5"/>
        <v>3294331</v>
      </c>
      <c r="BS26" s="7">
        <f t="shared" si="5"/>
        <v>0</v>
      </c>
      <c r="BT26" s="7">
        <f t="shared" si="5"/>
        <v>9123310</v>
      </c>
      <c r="BU26" s="7">
        <f t="shared" si="5"/>
        <v>0</v>
      </c>
      <c r="BV26" s="6">
        <v>42</v>
      </c>
      <c r="BW26" s="7">
        <v>5357870</v>
      </c>
      <c r="BX26" s="7">
        <v>4286296</v>
      </c>
      <c r="BY26" s="7">
        <v>488009</v>
      </c>
      <c r="BZ26" s="7">
        <v>539535</v>
      </c>
      <c r="CA26" s="7">
        <v>44030</v>
      </c>
      <c r="CB26" s="7">
        <f t="shared" si="6"/>
        <v>12172</v>
      </c>
      <c r="CC26" s="7">
        <f t="shared" si="7"/>
        <v>470803141</v>
      </c>
      <c r="CD26" s="7">
        <f t="shared" si="7"/>
        <v>370002715</v>
      </c>
      <c r="CE26" s="7">
        <f t="shared" si="7"/>
        <v>44269306</v>
      </c>
      <c r="CF26" s="7">
        <f t="shared" si="7"/>
        <v>55182424</v>
      </c>
      <c r="CG26" s="7">
        <f t="shared" si="7"/>
        <v>1348696</v>
      </c>
      <c r="CH26" s="100">
        <v>133</v>
      </c>
      <c r="CI26" s="101">
        <v>883826</v>
      </c>
      <c r="CJ26" s="101">
        <v>707028</v>
      </c>
      <c r="CK26" s="101">
        <v>0</v>
      </c>
      <c r="CL26" s="101">
        <v>176798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14"/>
        <v>133</v>
      </c>
      <c r="DA26" s="101">
        <f t="shared" si="8"/>
        <v>883826</v>
      </c>
      <c r="DB26" s="101">
        <f t="shared" si="8"/>
        <v>707028</v>
      </c>
      <c r="DC26" s="101">
        <f t="shared" si="8"/>
        <v>0</v>
      </c>
      <c r="DD26" s="101">
        <f t="shared" si="8"/>
        <v>176798</v>
      </c>
      <c r="DE26" s="101">
        <f t="shared" si="8"/>
        <v>0</v>
      </c>
      <c r="DF26" s="101">
        <f t="shared" si="9"/>
        <v>12305</v>
      </c>
      <c r="DG26" s="101">
        <f t="shared" si="9"/>
        <v>471686967</v>
      </c>
      <c r="DH26" s="101">
        <f t="shared" si="9"/>
        <v>370709743</v>
      </c>
      <c r="DI26" s="101">
        <f t="shared" si="9"/>
        <v>44269306</v>
      </c>
      <c r="DJ26" s="101">
        <f t="shared" si="9"/>
        <v>55359222</v>
      </c>
      <c r="DK26" s="101">
        <f t="shared" si="9"/>
        <v>1348696</v>
      </c>
      <c r="DL26" s="101">
        <v>313</v>
      </c>
      <c r="DM26" s="101">
        <v>1002</v>
      </c>
      <c r="DN26" s="101">
        <v>1315</v>
      </c>
      <c r="DO26" s="101">
        <v>65</v>
      </c>
      <c r="DP26" s="101">
        <v>77</v>
      </c>
      <c r="DR26" s="16">
        <f>INDEX(現金給付!H:H,MATCH($A26,現金給付!$C:$C,0),1)</f>
        <v>133</v>
      </c>
      <c r="DS26" s="16">
        <f>INDEX(現金給付!I:I,MATCH($A26,現金給付!$C:$C,0),1)</f>
        <v>707028</v>
      </c>
      <c r="DT26" s="16">
        <f>INDEX(現金給付!P:P,MATCH($A26,現金給付!$C:$C,0),1)</f>
        <v>9</v>
      </c>
      <c r="DU26" s="16">
        <f>INDEX(現金給付!Q:Q,MATCH($A26,現金給付!$C:$C,0),1)</f>
        <v>97160</v>
      </c>
      <c r="DV26" s="16">
        <f>INDEX(現金給付!X:X,MATCH($A26,現金給付!$C:$C,0),1)</f>
        <v>32</v>
      </c>
      <c r="DW26" s="16">
        <f>INDEX(現金給付!Y:Y,MATCH($A26,現金給付!$C:$C,0),1)</f>
        <v>891952</v>
      </c>
      <c r="DX26" s="16">
        <f>INDEX(現金給付!AN:AN,MATCH($A26,現金給付!$C:$C,0),1)</f>
        <v>15</v>
      </c>
      <c r="DY26" s="16">
        <f>INDEX(現金給付!AO:AO,MATCH($A26,現金給付!$C:$C,0),1)</f>
        <v>410615</v>
      </c>
      <c r="DZ26" s="16">
        <f>INDEX(現金給付!AV:AV,MATCH($A26,現金給付!$C:$C,0),1)</f>
        <v>0</v>
      </c>
      <c r="EA26" s="16">
        <f>INDEX(現金給付!AW:AW,MATCH($A26,現金給付!$C:$C,0),1)</f>
        <v>0</v>
      </c>
      <c r="EB26" s="16">
        <f>INDEX(現金給付!BD:BD,MATCH($A26,現金給付!$C:$C,0),1)</f>
        <v>0</v>
      </c>
      <c r="EC26" s="16">
        <f>INDEX(現金給付!BE:BE,MATCH($A26,現金給付!$C:$C,0),1)</f>
        <v>0</v>
      </c>
      <c r="ED26" s="16">
        <f>INDEX(現金給付!BT:BT,MATCH($A26,現金給付!$C:$C,0),1)</f>
        <v>0</v>
      </c>
      <c r="EE26" s="16">
        <f>INDEX(現金給付!BU:BU,MATCH($A26,現金給付!$C:$C,0),1)</f>
        <v>0</v>
      </c>
      <c r="EF26" s="16">
        <v>0</v>
      </c>
      <c r="EG26" s="16">
        <v>0</v>
      </c>
      <c r="EH26" s="16">
        <f t="shared" si="10"/>
        <v>189</v>
      </c>
      <c r="EI26" s="16">
        <f t="shared" si="10"/>
        <v>2106755</v>
      </c>
      <c r="EK26" s="7">
        <f t="shared" si="15"/>
        <v>12361</v>
      </c>
      <c r="EL26" s="7">
        <f t="shared" si="15"/>
        <v>472909896</v>
      </c>
      <c r="EN26" s="69">
        <f>ROUND(EL26/INDEX(被保険者数!O:O,MATCH(A26,被保険者数!A:A,0),1),0)</f>
        <v>161348</v>
      </c>
      <c r="EO26" s="1">
        <f t="shared" si="16"/>
        <v>9</v>
      </c>
      <c r="EP26" s="69">
        <f t="shared" si="11"/>
        <v>269834930</v>
      </c>
      <c r="EQ26" s="69">
        <f t="shared" si="12"/>
        <v>123535980</v>
      </c>
      <c r="ER26" s="69">
        <f t="shared" si="13"/>
        <v>79538986</v>
      </c>
      <c r="ES26" s="69">
        <f>ROUND(EP26/INDEX(被保険者数!O:O,MATCH(A26,被保険者数!A:A,0),1),0)</f>
        <v>92062</v>
      </c>
      <c r="ET26" s="69">
        <f t="shared" si="17"/>
        <v>5</v>
      </c>
      <c r="EU26" s="69">
        <f>ROUND(EQ26/INDEX(被保険者数!O:O,MATCH(A26,被保険者数!A:A,0),1),0)</f>
        <v>42148</v>
      </c>
      <c r="EV26" s="1">
        <f t="shared" si="18"/>
        <v>15</v>
      </c>
    </row>
    <row r="27" spans="1:152" s="1" customFormat="1" ht="15.95" customHeight="1" x14ac:dyDescent="0.15">
      <c r="A27" s="2" t="s">
        <v>47</v>
      </c>
      <c r="B27" s="6">
        <v>233</v>
      </c>
      <c r="C27" s="7">
        <v>171693300</v>
      </c>
      <c r="D27" s="7">
        <v>137354646</v>
      </c>
      <c r="E27" s="7">
        <v>22673508</v>
      </c>
      <c r="F27" s="7">
        <v>11433946</v>
      </c>
      <c r="G27" s="7">
        <v>231200</v>
      </c>
      <c r="H27" s="7">
        <v>4156</v>
      </c>
      <c r="I27" s="7">
        <v>81288600</v>
      </c>
      <c r="J27" s="7">
        <v>65030879</v>
      </c>
      <c r="K27" s="7">
        <v>5784097</v>
      </c>
      <c r="L27" s="7">
        <v>10186150</v>
      </c>
      <c r="M27" s="7">
        <v>287474</v>
      </c>
      <c r="N27" s="7">
        <f t="shared" si="0"/>
        <v>4389</v>
      </c>
      <c r="O27" s="7">
        <f t="shared" si="1"/>
        <v>252981900</v>
      </c>
      <c r="P27" s="7">
        <f t="shared" si="1"/>
        <v>202385525</v>
      </c>
      <c r="Q27" s="7">
        <f t="shared" si="1"/>
        <v>28457605</v>
      </c>
      <c r="R27" s="7">
        <f t="shared" si="1"/>
        <v>21620096</v>
      </c>
      <c r="S27" s="7">
        <f t="shared" si="1"/>
        <v>518674</v>
      </c>
      <c r="T27" s="6">
        <v>1</v>
      </c>
      <c r="U27" s="7">
        <v>120240</v>
      </c>
      <c r="V27" s="7">
        <v>96188</v>
      </c>
      <c r="W27" s="7">
        <v>-548</v>
      </c>
      <c r="X27" s="7">
        <v>24600</v>
      </c>
      <c r="Y27" s="7">
        <v>0</v>
      </c>
      <c r="Z27" s="7">
        <v>704</v>
      </c>
      <c r="AA27" s="7">
        <v>9142190</v>
      </c>
      <c r="AB27" s="7">
        <v>7313752</v>
      </c>
      <c r="AC27" s="7">
        <v>89260</v>
      </c>
      <c r="AD27" s="7">
        <v>1739178</v>
      </c>
      <c r="AE27" s="7">
        <v>0</v>
      </c>
      <c r="AF27" s="7">
        <f t="shared" si="2"/>
        <v>705</v>
      </c>
      <c r="AG27" s="7">
        <f t="shared" si="2"/>
        <v>9262430</v>
      </c>
      <c r="AH27" s="7">
        <f t="shared" si="2"/>
        <v>7409940</v>
      </c>
      <c r="AI27" s="7">
        <f t="shared" si="2"/>
        <v>88712</v>
      </c>
      <c r="AJ27" s="7">
        <f t="shared" si="2"/>
        <v>1763778</v>
      </c>
      <c r="AK27" s="7">
        <f t="shared" si="2"/>
        <v>0</v>
      </c>
      <c r="AL27" s="6">
        <f t="shared" si="3"/>
        <v>5094</v>
      </c>
      <c r="AM27" s="7">
        <f t="shared" si="3"/>
        <v>262244330</v>
      </c>
      <c r="AN27" s="7">
        <f t="shared" si="3"/>
        <v>209795465</v>
      </c>
      <c r="AO27" s="7">
        <f t="shared" si="3"/>
        <v>28546317</v>
      </c>
      <c r="AP27" s="7">
        <f t="shared" si="3"/>
        <v>23383874</v>
      </c>
      <c r="AQ27" s="7">
        <f t="shared" si="3"/>
        <v>518674</v>
      </c>
      <c r="AR27" s="7">
        <v>2931</v>
      </c>
      <c r="AS27" s="7">
        <v>33142380</v>
      </c>
      <c r="AT27" s="7">
        <v>26513904</v>
      </c>
      <c r="AU27" s="7">
        <v>547634</v>
      </c>
      <c r="AV27" s="7">
        <v>5820072</v>
      </c>
      <c r="AW27" s="7">
        <v>260770</v>
      </c>
      <c r="AX27" s="7">
        <f t="shared" si="4"/>
        <v>8025</v>
      </c>
      <c r="AY27" s="7">
        <f t="shared" si="4"/>
        <v>295386710</v>
      </c>
      <c r="AZ27" s="7">
        <f t="shared" si="4"/>
        <v>236309369</v>
      </c>
      <c r="BA27" s="7">
        <f t="shared" si="4"/>
        <v>29093951</v>
      </c>
      <c r="BB27" s="7">
        <f t="shared" si="4"/>
        <v>29203946</v>
      </c>
      <c r="BC27" s="7">
        <f t="shared" si="4"/>
        <v>779444</v>
      </c>
      <c r="BD27" s="6">
        <v>221</v>
      </c>
      <c r="BE27" s="7">
        <v>7419243</v>
      </c>
      <c r="BF27" s="7">
        <v>1827053</v>
      </c>
      <c r="BG27" s="7">
        <v>0</v>
      </c>
      <c r="BH27" s="7">
        <v>5592190</v>
      </c>
      <c r="BI27" s="7">
        <v>0</v>
      </c>
      <c r="BJ27" s="7">
        <v>1</v>
      </c>
      <c r="BK27" s="7">
        <v>1380</v>
      </c>
      <c r="BL27" s="7">
        <v>460</v>
      </c>
      <c r="BM27" s="7">
        <v>0</v>
      </c>
      <c r="BN27" s="7">
        <v>920</v>
      </c>
      <c r="BO27" s="7">
        <v>0</v>
      </c>
      <c r="BP27" s="7">
        <f t="shared" si="5"/>
        <v>222</v>
      </c>
      <c r="BQ27" s="7">
        <f t="shared" si="5"/>
        <v>7420623</v>
      </c>
      <c r="BR27" s="7">
        <f t="shared" si="5"/>
        <v>1827513</v>
      </c>
      <c r="BS27" s="7">
        <f t="shared" si="5"/>
        <v>0</v>
      </c>
      <c r="BT27" s="7">
        <f t="shared" si="5"/>
        <v>5593110</v>
      </c>
      <c r="BU27" s="7">
        <f t="shared" si="5"/>
        <v>0</v>
      </c>
      <c r="BV27" s="6">
        <v>34</v>
      </c>
      <c r="BW27" s="7">
        <v>2809840</v>
      </c>
      <c r="BX27" s="7">
        <v>2247872</v>
      </c>
      <c r="BY27" s="7">
        <v>148603</v>
      </c>
      <c r="BZ27" s="7">
        <v>266977</v>
      </c>
      <c r="CA27" s="7">
        <v>146388</v>
      </c>
      <c r="CB27" s="7">
        <f t="shared" si="6"/>
        <v>8059</v>
      </c>
      <c r="CC27" s="7">
        <f t="shared" si="7"/>
        <v>305617173</v>
      </c>
      <c r="CD27" s="7">
        <f t="shared" si="7"/>
        <v>240384754</v>
      </c>
      <c r="CE27" s="7">
        <f t="shared" si="7"/>
        <v>29242554</v>
      </c>
      <c r="CF27" s="7">
        <f t="shared" si="7"/>
        <v>35064033</v>
      </c>
      <c r="CG27" s="7">
        <f t="shared" si="7"/>
        <v>925832</v>
      </c>
      <c r="CH27" s="100">
        <v>70</v>
      </c>
      <c r="CI27" s="101">
        <v>333857</v>
      </c>
      <c r="CJ27" s="101">
        <v>267064</v>
      </c>
      <c r="CK27" s="101">
        <v>0</v>
      </c>
      <c r="CL27" s="101">
        <v>66793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14"/>
        <v>70</v>
      </c>
      <c r="DA27" s="101">
        <f t="shared" si="8"/>
        <v>333857</v>
      </c>
      <c r="DB27" s="101">
        <f t="shared" si="8"/>
        <v>267064</v>
      </c>
      <c r="DC27" s="101">
        <f t="shared" si="8"/>
        <v>0</v>
      </c>
      <c r="DD27" s="101">
        <f t="shared" si="8"/>
        <v>66793</v>
      </c>
      <c r="DE27" s="101">
        <f t="shared" si="8"/>
        <v>0</v>
      </c>
      <c r="DF27" s="101">
        <f t="shared" si="9"/>
        <v>8129</v>
      </c>
      <c r="DG27" s="101">
        <f t="shared" si="9"/>
        <v>305951030</v>
      </c>
      <c r="DH27" s="101">
        <f t="shared" si="9"/>
        <v>240651818</v>
      </c>
      <c r="DI27" s="101">
        <f t="shared" si="9"/>
        <v>29242554</v>
      </c>
      <c r="DJ27" s="101">
        <f t="shared" si="9"/>
        <v>35130826</v>
      </c>
      <c r="DK27" s="101">
        <f t="shared" si="9"/>
        <v>925832</v>
      </c>
      <c r="DL27" s="101">
        <v>185</v>
      </c>
      <c r="DM27" s="101">
        <v>671</v>
      </c>
      <c r="DN27" s="101">
        <v>856</v>
      </c>
      <c r="DO27" s="101">
        <v>21</v>
      </c>
      <c r="DP27" s="101">
        <v>31</v>
      </c>
      <c r="DR27" s="16">
        <f>INDEX(現金給付!H:H,MATCH($A27,現金給付!$C:$C,0),1)</f>
        <v>70</v>
      </c>
      <c r="DS27" s="16">
        <f>INDEX(現金給付!I:I,MATCH($A27,現金給付!$C:$C,0),1)</f>
        <v>267064</v>
      </c>
      <c r="DT27" s="16">
        <f>INDEX(現金給付!P:P,MATCH($A27,現金給付!$C:$C,0),1)</f>
        <v>8</v>
      </c>
      <c r="DU27" s="16">
        <f>INDEX(現金給付!Q:Q,MATCH($A27,現金給付!$C:$C,0),1)</f>
        <v>85520</v>
      </c>
      <c r="DV27" s="16">
        <f>INDEX(現金給付!X:X,MATCH($A27,現金給付!$C:$C,0),1)</f>
        <v>16</v>
      </c>
      <c r="DW27" s="16">
        <f>INDEX(現金給付!Y:Y,MATCH($A27,現金給付!$C:$C,0),1)</f>
        <v>385284</v>
      </c>
      <c r="DX27" s="16">
        <f>INDEX(現金給付!AN:AN,MATCH($A27,現金給付!$C:$C,0),1)</f>
        <v>8</v>
      </c>
      <c r="DY27" s="16">
        <f>INDEX(現金給付!AO:AO,MATCH($A27,現金給付!$C:$C,0),1)</f>
        <v>222539</v>
      </c>
      <c r="DZ27" s="16">
        <f>INDEX(現金給付!AV:AV,MATCH($A27,現金給付!$C:$C,0),1)</f>
        <v>0</v>
      </c>
      <c r="EA27" s="16">
        <f>INDEX(現金給付!AW:AW,MATCH($A27,現金給付!$C:$C,0),1)</f>
        <v>0</v>
      </c>
      <c r="EB27" s="16">
        <f>INDEX(現金給付!BD:BD,MATCH($A27,現金給付!$C:$C,0),1)</f>
        <v>0</v>
      </c>
      <c r="EC27" s="16">
        <f>INDEX(現金給付!BE:BE,MATCH($A27,現金給付!$C:$C,0),1)</f>
        <v>0</v>
      </c>
      <c r="ED27" s="16">
        <f>INDEX(現金給付!BT:BT,MATCH($A27,現金給付!$C:$C,0),1)</f>
        <v>0</v>
      </c>
      <c r="EE27" s="16">
        <f>INDEX(現金給付!BU:BU,MATCH($A27,現金給付!$C:$C,0),1)</f>
        <v>0</v>
      </c>
      <c r="EF27" s="16">
        <v>0</v>
      </c>
      <c r="EG27" s="16">
        <v>0</v>
      </c>
      <c r="EH27" s="16">
        <f t="shared" si="10"/>
        <v>102</v>
      </c>
      <c r="EI27" s="16">
        <f t="shared" si="10"/>
        <v>960407</v>
      </c>
      <c r="EK27" s="7">
        <f t="shared" si="15"/>
        <v>8161</v>
      </c>
      <c r="EL27" s="7">
        <f t="shared" si="15"/>
        <v>306577580</v>
      </c>
      <c r="EN27" s="69">
        <f>ROUND(EL27/INDEX(被保険者数!O:O,MATCH(A27,被保険者数!A:A,0),1),0)</f>
        <v>146478</v>
      </c>
      <c r="EO27" s="1">
        <f t="shared" si="16"/>
        <v>15</v>
      </c>
      <c r="EP27" s="69">
        <f t="shared" si="11"/>
        <v>171813540</v>
      </c>
      <c r="EQ27" s="69">
        <f t="shared" si="12"/>
        <v>90430790</v>
      </c>
      <c r="ER27" s="69">
        <f t="shared" si="13"/>
        <v>44333250</v>
      </c>
      <c r="ES27" s="69">
        <f>ROUND(EP27/INDEX(被保険者数!O:O,MATCH(A27,被保険者数!A:A,0),1),0)</f>
        <v>82090</v>
      </c>
      <c r="ET27" s="69">
        <f t="shared" si="17"/>
        <v>11</v>
      </c>
      <c r="EU27" s="69">
        <f>ROUND(EQ27/INDEX(被保険者数!O:O,MATCH(A27,被保険者数!A:A,0),1),0)</f>
        <v>43206</v>
      </c>
      <c r="EV27" s="1">
        <f t="shared" si="18"/>
        <v>12</v>
      </c>
    </row>
    <row r="28" spans="1:152" s="1" customFormat="1" ht="15.95" customHeight="1" x14ac:dyDescent="0.15">
      <c r="A28" s="2" t="s">
        <v>48</v>
      </c>
      <c r="B28" s="6">
        <v>236</v>
      </c>
      <c r="C28" s="7">
        <v>168265600</v>
      </c>
      <c r="D28" s="7">
        <v>134612456</v>
      </c>
      <c r="E28" s="7">
        <v>21962824</v>
      </c>
      <c r="F28" s="7">
        <v>11594250</v>
      </c>
      <c r="G28" s="7">
        <v>96070</v>
      </c>
      <c r="H28" s="7">
        <v>4271</v>
      </c>
      <c r="I28" s="7">
        <v>72627370</v>
      </c>
      <c r="J28" s="7">
        <v>58101898</v>
      </c>
      <c r="K28" s="7">
        <v>4437676</v>
      </c>
      <c r="L28" s="7">
        <v>9839402</v>
      </c>
      <c r="M28" s="7">
        <v>248394</v>
      </c>
      <c r="N28" s="7">
        <f t="shared" si="0"/>
        <v>4507</v>
      </c>
      <c r="O28" s="7">
        <f t="shared" si="1"/>
        <v>240892970</v>
      </c>
      <c r="P28" s="7">
        <f t="shared" si="1"/>
        <v>192714354</v>
      </c>
      <c r="Q28" s="7">
        <f t="shared" si="1"/>
        <v>26400500</v>
      </c>
      <c r="R28" s="7">
        <f t="shared" si="1"/>
        <v>21433652</v>
      </c>
      <c r="S28" s="7">
        <f t="shared" si="1"/>
        <v>344464</v>
      </c>
      <c r="T28" s="6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597</v>
      </c>
      <c r="AA28" s="7">
        <v>8017000</v>
      </c>
      <c r="AB28" s="7">
        <v>6413600</v>
      </c>
      <c r="AC28" s="7">
        <v>95046</v>
      </c>
      <c r="AD28" s="7">
        <v>1508354</v>
      </c>
      <c r="AE28" s="7">
        <v>0</v>
      </c>
      <c r="AF28" s="7">
        <f t="shared" si="2"/>
        <v>597</v>
      </c>
      <c r="AG28" s="7">
        <f t="shared" si="2"/>
        <v>8017000</v>
      </c>
      <c r="AH28" s="7">
        <f t="shared" si="2"/>
        <v>6413600</v>
      </c>
      <c r="AI28" s="7">
        <f t="shared" si="2"/>
        <v>95046</v>
      </c>
      <c r="AJ28" s="7">
        <f t="shared" si="2"/>
        <v>1508354</v>
      </c>
      <c r="AK28" s="7">
        <f t="shared" si="2"/>
        <v>0</v>
      </c>
      <c r="AL28" s="6">
        <f t="shared" si="3"/>
        <v>5104</v>
      </c>
      <c r="AM28" s="7">
        <f t="shared" si="3"/>
        <v>248909970</v>
      </c>
      <c r="AN28" s="7">
        <f t="shared" si="3"/>
        <v>199127954</v>
      </c>
      <c r="AO28" s="7">
        <f t="shared" si="3"/>
        <v>26495546</v>
      </c>
      <c r="AP28" s="7">
        <f t="shared" si="3"/>
        <v>22942006</v>
      </c>
      <c r="AQ28" s="7">
        <f t="shared" si="3"/>
        <v>344464</v>
      </c>
      <c r="AR28" s="7">
        <v>3278</v>
      </c>
      <c r="AS28" s="7">
        <v>41862090</v>
      </c>
      <c r="AT28" s="7">
        <v>33489674</v>
      </c>
      <c r="AU28" s="7">
        <v>1004030</v>
      </c>
      <c r="AV28" s="7">
        <v>6938776</v>
      </c>
      <c r="AW28" s="7">
        <v>429610</v>
      </c>
      <c r="AX28" s="7">
        <f t="shared" si="4"/>
        <v>8382</v>
      </c>
      <c r="AY28" s="7">
        <f t="shared" si="4"/>
        <v>290772060</v>
      </c>
      <c r="AZ28" s="7">
        <f t="shared" si="4"/>
        <v>232617628</v>
      </c>
      <c r="BA28" s="7">
        <f t="shared" si="4"/>
        <v>27499576</v>
      </c>
      <c r="BB28" s="7">
        <f t="shared" si="4"/>
        <v>29880782</v>
      </c>
      <c r="BC28" s="7">
        <f t="shared" si="4"/>
        <v>774074</v>
      </c>
      <c r="BD28" s="6">
        <v>229</v>
      </c>
      <c r="BE28" s="7">
        <v>5955041</v>
      </c>
      <c r="BF28" s="7">
        <v>1612491</v>
      </c>
      <c r="BG28" s="7">
        <v>0</v>
      </c>
      <c r="BH28" s="7">
        <v>4342550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f t="shared" si="5"/>
        <v>229</v>
      </c>
      <c r="BQ28" s="7">
        <f t="shared" si="5"/>
        <v>5955041</v>
      </c>
      <c r="BR28" s="7">
        <f t="shared" si="5"/>
        <v>1612491</v>
      </c>
      <c r="BS28" s="7">
        <f t="shared" si="5"/>
        <v>0</v>
      </c>
      <c r="BT28" s="7">
        <f t="shared" si="5"/>
        <v>4342550</v>
      </c>
      <c r="BU28" s="7">
        <f t="shared" si="5"/>
        <v>0</v>
      </c>
      <c r="BV28" s="6">
        <v>25</v>
      </c>
      <c r="BW28" s="7">
        <v>5325110</v>
      </c>
      <c r="BX28" s="7">
        <v>4260088</v>
      </c>
      <c r="BY28" s="7">
        <v>707919</v>
      </c>
      <c r="BZ28" s="7">
        <v>108971</v>
      </c>
      <c r="CA28" s="7">
        <v>248132</v>
      </c>
      <c r="CB28" s="7">
        <f t="shared" si="6"/>
        <v>8407</v>
      </c>
      <c r="CC28" s="7">
        <f t="shared" si="7"/>
        <v>302052211</v>
      </c>
      <c r="CD28" s="7">
        <f t="shared" si="7"/>
        <v>238490207</v>
      </c>
      <c r="CE28" s="7">
        <f t="shared" si="7"/>
        <v>28207495</v>
      </c>
      <c r="CF28" s="7">
        <f t="shared" si="7"/>
        <v>34332303</v>
      </c>
      <c r="CG28" s="7">
        <f t="shared" si="7"/>
        <v>1022206</v>
      </c>
      <c r="CH28" s="100">
        <v>62</v>
      </c>
      <c r="CI28" s="101">
        <v>277746</v>
      </c>
      <c r="CJ28" s="101">
        <v>222183</v>
      </c>
      <c r="CK28" s="101">
        <v>0</v>
      </c>
      <c r="CL28" s="101">
        <v>55563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14"/>
        <v>62</v>
      </c>
      <c r="DA28" s="101">
        <f t="shared" si="8"/>
        <v>277746</v>
      </c>
      <c r="DB28" s="101">
        <f t="shared" si="8"/>
        <v>222183</v>
      </c>
      <c r="DC28" s="101">
        <f t="shared" si="8"/>
        <v>0</v>
      </c>
      <c r="DD28" s="101">
        <f t="shared" si="8"/>
        <v>55563</v>
      </c>
      <c r="DE28" s="101">
        <f t="shared" si="8"/>
        <v>0</v>
      </c>
      <c r="DF28" s="101">
        <f t="shared" si="9"/>
        <v>8469</v>
      </c>
      <c r="DG28" s="101">
        <f t="shared" si="9"/>
        <v>302329957</v>
      </c>
      <c r="DH28" s="101">
        <f t="shared" si="9"/>
        <v>238712390</v>
      </c>
      <c r="DI28" s="101">
        <f t="shared" si="9"/>
        <v>28207495</v>
      </c>
      <c r="DJ28" s="101">
        <f t="shared" si="9"/>
        <v>34387866</v>
      </c>
      <c r="DK28" s="101">
        <f t="shared" si="9"/>
        <v>1022206</v>
      </c>
      <c r="DL28" s="101">
        <v>186</v>
      </c>
      <c r="DM28" s="101">
        <v>685</v>
      </c>
      <c r="DN28" s="101">
        <v>871</v>
      </c>
      <c r="DO28" s="101">
        <v>56</v>
      </c>
      <c r="DP28" s="101">
        <v>26</v>
      </c>
      <c r="DR28" s="16">
        <f>INDEX(現金給付!H:H,MATCH($A28,現金給付!$C:$C,0),1)</f>
        <v>62</v>
      </c>
      <c r="DS28" s="16">
        <f>INDEX(現金給付!I:I,MATCH($A28,現金給付!$C:$C,0),1)</f>
        <v>222183</v>
      </c>
      <c r="DT28" s="16">
        <f>INDEX(現金給付!P:P,MATCH($A28,現金給付!$C:$C,0),1)</f>
        <v>0</v>
      </c>
      <c r="DU28" s="16">
        <f>INDEX(現金給付!Q:Q,MATCH($A28,現金給付!$C:$C,0),1)</f>
        <v>0</v>
      </c>
      <c r="DV28" s="16">
        <f>INDEX(現金給付!X:X,MATCH($A28,現金給付!$C:$C,0),1)</f>
        <v>6</v>
      </c>
      <c r="DW28" s="16">
        <f>INDEX(現金給付!Y:Y,MATCH($A28,現金給付!$C:$C,0),1)</f>
        <v>125672</v>
      </c>
      <c r="DX28" s="16">
        <f>INDEX(現金給付!AN:AN,MATCH($A28,現金給付!$C:$C,0),1)</f>
        <v>9</v>
      </c>
      <c r="DY28" s="16">
        <f>INDEX(現金給付!AO:AO,MATCH($A28,現金給付!$C:$C,0),1)</f>
        <v>288393</v>
      </c>
      <c r="DZ28" s="16">
        <f>INDEX(現金給付!AV:AV,MATCH($A28,現金給付!$C:$C,0),1)</f>
        <v>0</v>
      </c>
      <c r="EA28" s="16">
        <f>INDEX(現金給付!AW:AW,MATCH($A28,現金給付!$C:$C,0),1)</f>
        <v>0</v>
      </c>
      <c r="EB28" s="16">
        <f>INDEX(現金給付!BD:BD,MATCH($A28,現金給付!$C:$C,0),1)</f>
        <v>0</v>
      </c>
      <c r="EC28" s="16">
        <f>INDEX(現金給付!BE:BE,MATCH($A28,現金給付!$C:$C,0),1)</f>
        <v>0</v>
      </c>
      <c r="ED28" s="16">
        <f>INDEX(現金給付!BT:BT,MATCH($A28,現金給付!$C:$C,0),1)</f>
        <v>0</v>
      </c>
      <c r="EE28" s="16">
        <f>INDEX(現金給付!BU:BU,MATCH($A28,現金給付!$C:$C,0),1)</f>
        <v>0</v>
      </c>
      <c r="EF28" s="16">
        <v>0</v>
      </c>
      <c r="EG28" s="16">
        <v>0</v>
      </c>
      <c r="EH28" s="16">
        <f t="shared" si="10"/>
        <v>77</v>
      </c>
      <c r="EI28" s="16">
        <f t="shared" si="10"/>
        <v>636248</v>
      </c>
      <c r="EK28" s="7">
        <f t="shared" si="15"/>
        <v>8484</v>
      </c>
      <c r="EL28" s="7">
        <f t="shared" si="15"/>
        <v>302688459</v>
      </c>
      <c r="EN28" s="69">
        <f>ROUND(EL28/INDEX(被保険者数!O:O,MATCH(A28,被保険者数!A:A,0),1),0)</f>
        <v>145523</v>
      </c>
      <c r="EO28" s="1">
        <f t="shared" si="16"/>
        <v>17</v>
      </c>
      <c r="EP28" s="69">
        <f t="shared" si="11"/>
        <v>168265600</v>
      </c>
      <c r="EQ28" s="69">
        <f t="shared" si="12"/>
        <v>80644370</v>
      </c>
      <c r="ER28" s="69">
        <f t="shared" si="13"/>
        <v>53778489</v>
      </c>
      <c r="ES28" s="69">
        <f>ROUND(EP28/INDEX(被保険者数!O:O,MATCH(A28,被保険者数!A:A,0),1),0)</f>
        <v>80897</v>
      </c>
      <c r="ET28" s="69">
        <f t="shared" si="17"/>
        <v>14</v>
      </c>
      <c r="EU28" s="69">
        <f>ROUND(EQ28/INDEX(被保険者数!O:O,MATCH(A28,被保険者数!A:A,0),1),0)</f>
        <v>38771</v>
      </c>
      <c r="EV28" s="1">
        <f t="shared" si="18"/>
        <v>21</v>
      </c>
    </row>
    <row r="29" spans="1:152" s="1" customFormat="1" ht="15.95" customHeight="1" x14ac:dyDescent="0.15">
      <c r="A29" s="2" t="s">
        <v>49</v>
      </c>
      <c r="B29" s="6">
        <v>575</v>
      </c>
      <c r="C29" s="7">
        <v>388788790</v>
      </c>
      <c r="D29" s="7">
        <v>311030998</v>
      </c>
      <c r="E29" s="7">
        <v>49402632</v>
      </c>
      <c r="F29" s="7">
        <v>27762986</v>
      </c>
      <c r="G29" s="7">
        <v>592174</v>
      </c>
      <c r="H29" s="7">
        <v>11596</v>
      </c>
      <c r="I29" s="7">
        <v>190122370</v>
      </c>
      <c r="J29" s="7">
        <v>152097904</v>
      </c>
      <c r="K29" s="7">
        <v>10305793</v>
      </c>
      <c r="L29" s="7">
        <v>26363335</v>
      </c>
      <c r="M29" s="7">
        <v>1355338</v>
      </c>
      <c r="N29" s="7">
        <f t="shared" si="0"/>
        <v>12171</v>
      </c>
      <c r="O29" s="7">
        <f t="shared" si="1"/>
        <v>578911160</v>
      </c>
      <c r="P29" s="7">
        <f t="shared" si="1"/>
        <v>463128902</v>
      </c>
      <c r="Q29" s="7">
        <f t="shared" si="1"/>
        <v>59708425</v>
      </c>
      <c r="R29" s="7">
        <f t="shared" si="1"/>
        <v>54126321</v>
      </c>
      <c r="S29" s="7">
        <f t="shared" si="1"/>
        <v>1947512</v>
      </c>
      <c r="T29" s="6">
        <v>2</v>
      </c>
      <c r="U29" s="7">
        <v>453990</v>
      </c>
      <c r="V29" s="7">
        <v>363190</v>
      </c>
      <c r="W29" s="7">
        <v>9810</v>
      </c>
      <c r="X29" s="7">
        <v>80990</v>
      </c>
      <c r="Y29" s="7">
        <v>0</v>
      </c>
      <c r="Z29" s="7">
        <v>2064</v>
      </c>
      <c r="AA29" s="7">
        <v>26462520</v>
      </c>
      <c r="AB29" s="7">
        <v>21170016</v>
      </c>
      <c r="AC29" s="7">
        <v>227729</v>
      </c>
      <c r="AD29" s="7">
        <v>5036401</v>
      </c>
      <c r="AE29" s="7">
        <v>28374</v>
      </c>
      <c r="AF29" s="7">
        <f t="shared" si="2"/>
        <v>2066</v>
      </c>
      <c r="AG29" s="7">
        <f t="shared" si="2"/>
        <v>26916510</v>
      </c>
      <c r="AH29" s="7">
        <f t="shared" si="2"/>
        <v>21533206</v>
      </c>
      <c r="AI29" s="7">
        <f t="shared" si="2"/>
        <v>237539</v>
      </c>
      <c r="AJ29" s="7">
        <f t="shared" si="2"/>
        <v>5117391</v>
      </c>
      <c r="AK29" s="7">
        <f t="shared" si="2"/>
        <v>28374</v>
      </c>
      <c r="AL29" s="6">
        <f t="shared" si="3"/>
        <v>14237</v>
      </c>
      <c r="AM29" s="7">
        <f t="shared" si="3"/>
        <v>605827670</v>
      </c>
      <c r="AN29" s="7">
        <f t="shared" si="3"/>
        <v>484662108</v>
      </c>
      <c r="AO29" s="7">
        <f t="shared" si="3"/>
        <v>59945964</v>
      </c>
      <c r="AP29" s="7">
        <f t="shared" si="3"/>
        <v>59243712</v>
      </c>
      <c r="AQ29" s="7">
        <f t="shared" si="3"/>
        <v>1975886</v>
      </c>
      <c r="AR29" s="7">
        <v>8889</v>
      </c>
      <c r="AS29" s="7">
        <v>112690180</v>
      </c>
      <c r="AT29" s="7">
        <v>90152150</v>
      </c>
      <c r="AU29" s="7">
        <v>4031258</v>
      </c>
      <c r="AV29" s="7">
        <v>17538556</v>
      </c>
      <c r="AW29" s="7">
        <v>968216</v>
      </c>
      <c r="AX29" s="7">
        <f t="shared" si="4"/>
        <v>23126</v>
      </c>
      <c r="AY29" s="7">
        <f t="shared" si="4"/>
        <v>718517850</v>
      </c>
      <c r="AZ29" s="7">
        <f t="shared" si="4"/>
        <v>574814258</v>
      </c>
      <c r="BA29" s="7">
        <f t="shared" si="4"/>
        <v>63977222</v>
      </c>
      <c r="BB29" s="7">
        <f t="shared" si="4"/>
        <v>76782268</v>
      </c>
      <c r="BC29" s="7">
        <f t="shared" si="4"/>
        <v>2944102</v>
      </c>
      <c r="BD29" s="6">
        <v>557</v>
      </c>
      <c r="BE29" s="7">
        <v>17916413</v>
      </c>
      <c r="BF29" s="7">
        <v>4494703</v>
      </c>
      <c r="BG29" s="7">
        <v>0</v>
      </c>
      <c r="BH29" s="7">
        <v>13421710</v>
      </c>
      <c r="BI29" s="7">
        <v>0</v>
      </c>
      <c r="BJ29" s="7">
        <v>2</v>
      </c>
      <c r="BK29" s="7">
        <v>18500</v>
      </c>
      <c r="BL29" s="7">
        <v>5360</v>
      </c>
      <c r="BM29" s="7">
        <v>0</v>
      </c>
      <c r="BN29" s="7">
        <v>13140</v>
      </c>
      <c r="BO29" s="7">
        <v>0</v>
      </c>
      <c r="BP29" s="7">
        <f t="shared" si="5"/>
        <v>559</v>
      </c>
      <c r="BQ29" s="7">
        <f t="shared" si="5"/>
        <v>17934913</v>
      </c>
      <c r="BR29" s="7">
        <f t="shared" si="5"/>
        <v>4500063</v>
      </c>
      <c r="BS29" s="7">
        <f t="shared" si="5"/>
        <v>0</v>
      </c>
      <c r="BT29" s="7">
        <f t="shared" si="5"/>
        <v>13434850</v>
      </c>
      <c r="BU29" s="7">
        <f t="shared" si="5"/>
        <v>0</v>
      </c>
      <c r="BV29" s="6">
        <v>109</v>
      </c>
      <c r="BW29" s="7">
        <v>17980470</v>
      </c>
      <c r="BX29" s="7">
        <v>14384376</v>
      </c>
      <c r="BY29" s="7">
        <v>1962723</v>
      </c>
      <c r="BZ29" s="7">
        <v>1175753</v>
      </c>
      <c r="CA29" s="7">
        <v>457618</v>
      </c>
      <c r="CB29" s="7">
        <f t="shared" si="6"/>
        <v>23235</v>
      </c>
      <c r="CC29" s="7">
        <f t="shared" si="7"/>
        <v>754433233</v>
      </c>
      <c r="CD29" s="7">
        <f t="shared" si="7"/>
        <v>593698697</v>
      </c>
      <c r="CE29" s="7">
        <f t="shared" si="7"/>
        <v>65939945</v>
      </c>
      <c r="CF29" s="7">
        <f t="shared" si="7"/>
        <v>91392871</v>
      </c>
      <c r="CG29" s="7">
        <f t="shared" si="7"/>
        <v>3401720</v>
      </c>
      <c r="CH29" s="100">
        <v>183</v>
      </c>
      <c r="CI29" s="101">
        <v>1155081</v>
      </c>
      <c r="CJ29" s="101">
        <v>924016</v>
      </c>
      <c r="CK29" s="101">
        <v>0</v>
      </c>
      <c r="CL29" s="101">
        <v>231065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14"/>
        <v>183</v>
      </c>
      <c r="DA29" s="101">
        <f t="shared" si="8"/>
        <v>1155081</v>
      </c>
      <c r="DB29" s="101">
        <f t="shared" si="8"/>
        <v>924016</v>
      </c>
      <c r="DC29" s="101">
        <f t="shared" si="8"/>
        <v>0</v>
      </c>
      <c r="DD29" s="101">
        <f t="shared" si="8"/>
        <v>231065</v>
      </c>
      <c r="DE29" s="101">
        <f t="shared" si="8"/>
        <v>0</v>
      </c>
      <c r="DF29" s="101">
        <f t="shared" si="9"/>
        <v>23418</v>
      </c>
      <c r="DG29" s="101">
        <f t="shared" si="9"/>
        <v>755588314</v>
      </c>
      <c r="DH29" s="101">
        <f t="shared" si="9"/>
        <v>594622713</v>
      </c>
      <c r="DI29" s="101">
        <f t="shared" si="9"/>
        <v>65939945</v>
      </c>
      <c r="DJ29" s="101">
        <f t="shared" si="9"/>
        <v>91623936</v>
      </c>
      <c r="DK29" s="101">
        <f t="shared" si="9"/>
        <v>3401720</v>
      </c>
      <c r="DL29" s="101">
        <v>464</v>
      </c>
      <c r="DM29" s="101">
        <v>1824</v>
      </c>
      <c r="DN29" s="101">
        <v>2288</v>
      </c>
      <c r="DO29" s="101">
        <v>57</v>
      </c>
      <c r="DP29" s="101">
        <v>137</v>
      </c>
      <c r="DR29" s="16">
        <f>INDEX(現金給付!H:H,MATCH($A29,現金給付!$C:$C,0),1)</f>
        <v>183</v>
      </c>
      <c r="DS29" s="16">
        <f>INDEX(現金給付!I:I,MATCH($A29,現金給付!$C:$C,0),1)</f>
        <v>924016</v>
      </c>
      <c r="DT29" s="16">
        <f>INDEX(現金給付!P:P,MATCH($A29,現金給付!$C:$C,0),1)</f>
        <v>24</v>
      </c>
      <c r="DU29" s="16">
        <f>INDEX(現金給付!Q:Q,MATCH($A29,現金給付!$C:$C,0),1)</f>
        <v>504420</v>
      </c>
      <c r="DV29" s="16">
        <f>INDEX(現金給付!X:X,MATCH($A29,現金給付!$C:$C,0),1)</f>
        <v>73</v>
      </c>
      <c r="DW29" s="16">
        <f>INDEX(現金給付!Y:Y,MATCH($A29,現金給付!$C:$C,0),1)</f>
        <v>1444380</v>
      </c>
      <c r="DX29" s="16">
        <f>INDEX(現金給付!AN:AN,MATCH($A29,現金給付!$C:$C,0),1)</f>
        <v>22</v>
      </c>
      <c r="DY29" s="16">
        <f>INDEX(現金給付!AO:AO,MATCH($A29,現金給付!$C:$C,0),1)</f>
        <v>793221</v>
      </c>
      <c r="DZ29" s="16">
        <f>INDEX(現金給付!AV:AV,MATCH($A29,現金給付!$C:$C,0),1)</f>
        <v>0</v>
      </c>
      <c r="EA29" s="16">
        <f>INDEX(現金給付!AW:AW,MATCH($A29,現金給付!$C:$C,0),1)</f>
        <v>0</v>
      </c>
      <c r="EB29" s="16">
        <f>INDEX(現金給付!BD:BD,MATCH($A29,現金給付!$C:$C,0),1)</f>
        <v>0</v>
      </c>
      <c r="EC29" s="16">
        <f>INDEX(現金給付!BE:BE,MATCH($A29,現金給付!$C:$C,0),1)</f>
        <v>0</v>
      </c>
      <c r="ED29" s="16">
        <f>INDEX(現金給付!BT:BT,MATCH($A29,現金給付!$C:$C,0),1)</f>
        <v>0</v>
      </c>
      <c r="EE29" s="16">
        <f>INDEX(現金給付!BU:BU,MATCH($A29,現金給付!$C:$C,0),1)</f>
        <v>0</v>
      </c>
      <c r="EF29" s="16">
        <v>0</v>
      </c>
      <c r="EG29" s="16">
        <v>0</v>
      </c>
      <c r="EH29" s="16">
        <f t="shared" si="10"/>
        <v>302</v>
      </c>
      <c r="EI29" s="16">
        <f t="shared" si="10"/>
        <v>3666037</v>
      </c>
      <c r="EK29" s="7">
        <f t="shared" si="15"/>
        <v>23537</v>
      </c>
      <c r="EL29" s="7">
        <f t="shared" si="15"/>
        <v>758099270</v>
      </c>
      <c r="EN29" s="69">
        <f>ROUND(EL29/INDEX(被保険者数!O:O,MATCH(A29,被保険者数!A:A,0),1),0)</f>
        <v>203571</v>
      </c>
      <c r="EO29" s="1">
        <f t="shared" si="16"/>
        <v>2</v>
      </c>
      <c r="EP29" s="69">
        <f t="shared" si="11"/>
        <v>389242780</v>
      </c>
      <c r="EQ29" s="69">
        <f t="shared" si="12"/>
        <v>216584890</v>
      </c>
      <c r="ER29" s="69">
        <f t="shared" si="13"/>
        <v>152271600</v>
      </c>
      <c r="ES29" s="69">
        <f>ROUND(EP29/INDEX(被保険者数!O:O,MATCH(A29,被保険者数!A:A,0),1),0)</f>
        <v>104523</v>
      </c>
      <c r="ET29" s="69">
        <f t="shared" si="17"/>
        <v>3</v>
      </c>
      <c r="EU29" s="69">
        <f>ROUND(EQ29/INDEX(被保険者数!O:O,MATCH(A29,被保険者数!A:A,0),1),0)</f>
        <v>58159</v>
      </c>
      <c r="EV29" s="1">
        <f t="shared" si="18"/>
        <v>4</v>
      </c>
    </row>
    <row r="30" spans="1:152" s="1" customFormat="1" ht="15.95" customHeight="1" x14ac:dyDescent="0.15">
      <c r="A30" s="2" t="s">
        <v>62</v>
      </c>
      <c r="B30" s="6">
        <v>246</v>
      </c>
      <c r="C30" s="7">
        <v>159759140</v>
      </c>
      <c r="D30" s="7">
        <v>127807332</v>
      </c>
      <c r="E30" s="7">
        <v>20061848</v>
      </c>
      <c r="F30" s="7">
        <v>11245000</v>
      </c>
      <c r="G30" s="7">
        <v>644960</v>
      </c>
      <c r="H30" s="7">
        <v>4904</v>
      </c>
      <c r="I30" s="7">
        <v>76027870</v>
      </c>
      <c r="J30" s="7">
        <v>60818442</v>
      </c>
      <c r="K30" s="7">
        <v>3054451</v>
      </c>
      <c r="L30" s="7">
        <v>11849532</v>
      </c>
      <c r="M30" s="7">
        <v>305445</v>
      </c>
      <c r="N30" s="7">
        <f t="shared" si="0"/>
        <v>5150</v>
      </c>
      <c r="O30" s="7">
        <f t="shared" si="1"/>
        <v>235787010</v>
      </c>
      <c r="P30" s="7">
        <f t="shared" si="1"/>
        <v>188625774</v>
      </c>
      <c r="Q30" s="7">
        <f t="shared" si="1"/>
        <v>23116299</v>
      </c>
      <c r="R30" s="7">
        <f t="shared" si="1"/>
        <v>23094532</v>
      </c>
      <c r="S30" s="7">
        <f t="shared" si="1"/>
        <v>950405</v>
      </c>
      <c r="T30" s="6">
        <v>1</v>
      </c>
      <c r="U30" s="7">
        <v>122260</v>
      </c>
      <c r="V30" s="7">
        <v>97810</v>
      </c>
      <c r="W30" s="7">
        <v>0</v>
      </c>
      <c r="X30" s="7">
        <v>24450</v>
      </c>
      <c r="Y30" s="7">
        <v>0</v>
      </c>
      <c r="Z30" s="7">
        <v>734</v>
      </c>
      <c r="AA30" s="7">
        <v>10186630</v>
      </c>
      <c r="AB30" s="7">
        <v>8149304</v>
      </c>
      <c r="AC30" s="7">
        <v>103556</v>
      </c>
      <c r="AD30" s="7">
        <v>1933770</v>
      </c>
      <c r="AE30" s="7">
        <v>0</v>
      </c>
      <c r="AF30" s="7">
        <f t="shared" si="2"/>
        <v>735</v>
      </c>
      <c r="AG30" s="7">
        <f t="shared" si="2"/>
        <v>10308890</v>
      </c>
      <c r="AH30" s="7">
        <f t="shared" si="2"/>
        <v>8247114</v>
      </c>
      <c r="AI30" s="7">
        <f t="shared" si="2"/>
        <v>103556</v>
      </c>
      <c r="AJ30" s="7">
        <f t="shared" si="2"/>
        <v>1958220</v>
      </c>
      <c r="AK30" s="7">
        <f t="shared" si="2"/>
        <v>0</v>
      </c>
      <c r="AL30" s="6">
        <f t="shared" si="3"/>
        <v>5885</v>
      </c>
      <c r="AM30" s="7">
        <f t="shared" si="3"/>
        <v>246095900</v>
      </c>
      <c r="AN30" s="7">
        <f t="shared" si="3"/>
        <v>196872888</v>
      </c>
      <c r="AO30" s="7">
        <f t="shared" si="3"/>
        <v>23219855</v>
      </c>
      <c r="AP30" s="7">
        <f t="shared" si="3"/>
        <v>25052752</v>
      </c>
      <c r="AQ30" s="7">
        <f t="shared" si="3"/>
        <v>950405</v>
      </c>
      <c r="AR30" s="7">
        <v>3871</v>
      </c>
      <c r="AS30" s="7">
        <v>48697640</v>
      </c>
      <c r="AT30" s="7">
        <v>38958107</v>
      </c>
      <c r="AU30" s="7">
        <v>1551559</v>
      </c>
      <c r="AV30" s="7">
        <v>7799758</v>
      </c>
      <c r="AW30" s="7">
        <v>388216</v>
      </c>
      <c r="AX30" s="7">
        <f t="shared" si="4"/>
        <v>9756</v>
      </c>
      <c r="AY30" s="7">
        <f t="shared" si="4"/>
        <v>294793540</v>
      </c>
      <c r="AZ30" s="7">
        <f t="shared" si="4"/>
        <v>235830995</v>
      </c>
      <c r="BA30" s="7">
        <f t="shared" si="4"/>
        <v>24771414</v>
      </c>
      <c r="BB30" s="7">
        <f t="shared" si="4"/>
        <v>32852510</v>
      </c>
      <c r="BC30" s="7">
        <f t="shared" si="4"/>
        <v>1338621</v>
      </c>
      <c r="BD30" s="6">
        <v>236</v>
      </c>
      <c r="BE30" s="7">
        <v>6352312</v>
      </c>
      <c r="BF30" s="7">
        <v>1826612</v>
      </c>
      <c r="BG30" s="7">
        <v>0</v>
      </c>
      <c r="BH30" s="7">
        <v>4525700</v>
      </c>
      <c r="BI30" s="7">
        <v>0</v>
      </c>
      <c r="BJ30" s="7">
        <v>1</v>
      </c>
      <c r="BK30" s="7">
        <v>1440</v>
      </c>
      <c r="BL30" s="7">
        <v>460</v>
      </c>
      <c r="BM30" s="7">
        <v>0</v>
      </c>
      <c r="BN30" s="7">
        <v>980</v>
      </c>
      <c r="BO30" s="7">
        <v>0</v>
      </c>
      <c r="BP30" s="7">
        <f t="shared" si="5"/>
        <v>237</v>
      </c>
      <c r="BQ30" s="7">
        <f t="shared" si="5"/>
        <v>6353752</v>
      </c>
      <c r="BR30" s="7">
        <f t="shared" si="5"/>
        <v>1827072</v>
      </c>
      <c r="BS30" s="7">
        <f t="shared" si="5"/>
        <v>0</v>
      </c>
      <c r="BT30" s="7">
        <f t="shared" si="5"/>
        <v>4526680</v>
      </c>
      <c r="BU30" s="7">
        <f t="shared" si="5"/>
        <v>0</v>
      </c>
      <c r="BV30" s="6">
        <v>38</v>
      </c>
      <c r="BW30" s="7">
        <v>2896420</v>
      </c>
      <c r="BX30" s="7">
        <v>2317136</v>
      </c>
      <c r="BY30" s="7">
        <v>163964</v>
      </c>
      <c r="BZ30" s="7">
        <v>343806</v>
      </c>
      <c r="CA30" s="7">
        <v>71514</v>
      </c>
      <c r="CB30" s="7">
        <f t="shared" si="6"/>
        <v>9794</v>
      </c>
      <c r="CC30" s="7">
        <f t="shared" si="7"/>
        <v>304043712</v>
      </c>
      <c r="CD30" s="7">
        <f t="shared" si="7"/>
        <v>239975203</v>
      </c>
      <c r="CE30" s="7">
        <f t="shared" si="7"/>
        <v>24935378</v>
      </c>
      <c r="CF30" s="7">
        <f t="shared" si="7"/>
        <v>37722996</v>
      </c>
      <c r="CG30" s="7">
        <f t="shared" si="7"/>
        <v>1410135</v>
      </c>
      <c r="CH30" s="100">
        <v>79</v>
      </c>
      <c r="CI30" s="101">
        <v>442711</v>
      </c>
      <c r="CJ30" s="101">
        <v>354147</v>
      </c>
      <c r="CK30" s="101">
        <v>0</v>
      </c>
      <c r="CL30" s="101">
        <v>88564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14"/>
        <v>79</v>
      </c>
      <c r="DA30" s="101">
        <f t="shared" si="8"/>
        <v>442711</v>
      </c>
      <c r="DB30" s="101">
        <f t="shared" si="8"/>
        <v>354147</v>
      </c>
      <c r="DC30" s="101">
        <f t="shared" si="8"/>
        <v>0</v>
      </c>
      <c r="DD30" s="101">
        <f t="shared" si="8"/>
        <v>88564</v>
      </c>
      <c r="DE30" s="101">
        <f t="shared" si="8"/>
        <v>0</v>
      </c>
      <c r="DF30" s="101">
        <f t="shared" si="9"/>
        <v>9873</v>
      </c>
      <c r="DG30" s="101">
        <f t="shared" si="9"/>
        <v>304486423</v>
      </c>
      <c r="DH30" s="101">
        <f t="shared" si="9"/>
        <v>240329350</v>
      </c>
      <c r="DI30" s="101">
        <f t="shared" si="9"/>
        <v>24935378</v>
      </c>
      <c r="DJ30" s="101">
        <f t="shared" si="9"/>
        <v>37811560</v>
      </c>
      <c r="DK30" s="101">
        <f t="shared" si="9"/>
        <v>1410135</v>
      </c>
      <c r="DL30" s="101">
        <v>184</v>
      </c>
      <c r="DM30" s="101">
        <v>778</v>
      </c>
      <c r="DN30" s="101">
        <v>962</v>
      </c>
      <c r="DO30" s="101">
        <v>10</v>
      </c>
      <c r="DP30" s="101">
        <v>44</v>
      </c>
      <c r="DR30" s="16">
        <f>INDEX(現金給付!H:H,MATCH($A30,現金給付!$C:$C,0),1)</f>
        <v>79</v>
      </c>
      <c r="DS30" s="16">
        <f>INDEX(現金給付!I:I,MATCH($A30,現金給付!$C:$C,0),1)</f>
        <v>354147</v>
      </c>
      <c r="DT30" s="16">
        <f>INDEX(現金給付!P:P,MATCH($A30,現金給付!$C:$C,0),1)</f>
        <v>0</v>
      </c>
      <c r="DU30" s="16">
        <f>INDEX(現金給付!Q:Q,MATCH($A30,現金給付!$C:$C,0),1)</f>
        <v>0</v>
      </c>
      <c r="DV30" s="16">
        <f>INDEX(現金給付!X:X,MATCH($A30,現金給付!$C:$C,0),1)</f>
        <v>0</v>
      </c>
      <c r="DW30" s="16">
        <f>INDEX(現金給付!Y:Y,MATCH($A30,現金給付!$C:$C,0),1)</f>
        <v>0</v>
      </c>
      <c r="DX30" s="16">
        <f>INDEX(現金給付!AN:AN,MATCH($A30,現金給付!$C:$C,0),1)</f>
        <v>9</v>
      </c>
      <c r="DY30" s="16">
        <f>INDEX(現金給付!AO:AO,MATCH($A30,現金給付!$C:$C,0),1)</f>
        <v>293532</v>
      </c>
      <c r="DZ30" s="16">
        <f>INDEX(現金給付!AV:AV,MATCH($A30,現金給付!$C:$C,0),1)</f>
        <v>0</v>
      </c>
      <c r="EA30" s="16">
        <f>INDEX(現金給付!AW:AW,MATCH($A30,現金給付!$C:$C,0),1)</f>
        <v>0</v>
      </c>
      <c r="EB30" s="16">
        <f>INDEX(現金給付!BD:BD,MATCH($A30,現金給付!$C:$C,0),1)</f>
        <v>0</v>
      </c>
      <c r="EC30" s="16">
        <f>INDEX(現金給付!BE:BE,MATCH($A30,現金給付!$C:$C,0),1)</f>
        <v>0</v>
      </c>
      <c r="ED30" s="16">
        <f>INDEX(現金給付!BT:BT,MATCH($A30,現金給付!$C:$C,0),1)</f>
        <v>0</v>
      </c>
      <c r="EE30" s="16">
        <f>INDEX(現金給付!BU:BU,MATCH($A30,現金給付!$C:$C,0),1)</f>
        <v>0</v>
      </c>
      <c r="EF30" s="16">
        <v>0</v>
      </c>
      <c r="EG30" s="16">
        <v>0</v>
      </c>
      <c r="EH30" s="16">
        <f t="shared" si="10"/>
        <v>88</v>
      </c>
      <c r="EI30" s="16">
        <f t="shared" si="10"/>
        <v>647679</v>
      </c>
      <c r="EK30" s="7">
        <f t="shared" si="15"/>
        <v>9882</v>
      </c>
      <c r="EL30" s="7">
        <f t="shared" si="15"/>
        <v>304691391</v>
      </c>
      <c r="EN30" s="69">
        <f>ROUND(EL30/INDEX(被保険者数!O:O,MATCH(A30,被保険者数!A:A,0),1),0)</f>
        <v>156412</v>
      </c>
      <c r="EO30" s="1">
        <f t="shared" si="16"/>
        <v>11</v>
      </c>
      <c r="EP30" s="69">
        <f t="shared" si="11"/>
        <v>159881400</v>
      </c>
      <c r="EQ30" s="69">
        <f t="shared" si="12"/>
        <v>86214500</v>
      </c>
      <c r="ER30" s="69">
        <f t="shared" si="13"/>
        <v>58595491</v>
      </c>
      <c r="ES30" s="69">
        <f>ROUND(EP30/INDEX(被保険者数!O:O,MATCH(A30,被保険者数!A:A,0),1),0)</f>
        <v>82075</v>
      </c>
      <c r="ET30" s="69">
        <f t="shared" si="17"/>
        <v>12</v>
      </c>
      <c r="EU30" s="69">
        <f>ROUND(EQ30/INDEX(被保険者数!O:O,MATCH(A30,被保険者数!A:A,0),1),0)</f>
        <v>44258</v>
      </c>
      <c r="EV30" s="1">
        <f t="shared" si="18"/>
        <v>10</v>
      </c>
    </row>
    <row r="31" spans="1:152" s="1" customFormat="1" ht="15.95" customHeight="1" x14ac:dyDescent="0.15">
      <c r="A31" s="2" t="s">
        <v>50</v>
      </c>
      <c r="B31" s="6">
        <v>453</v>
      </c>
      <c r="C31" s="7">
        <v>306049430</v>
      </c>
      <c r="D31" s="7">
        <v>244839542</v>
      </c>
      <c r="E31" s="7">
        <v>39812884</v>
      </c>
      <c r="F31" s="7">
        <v>21192964</v>
      </c>
      <c r="G31" s="7">
        <v>204040</v>
      </c>
      <c r="H31" s="7">
        <v>9961</v>
      </c>
      <c r="I31" s="7">
        <v>179821640</v>
      </c>
      <c r="J31" s="7">
        <v>143859871</v>
      </c>
      <c r="K31" s="7">
        <v>9420727</v>
      </c>
      <c r="L31" s="7">
        <v>24605430</v>
      </c>
      <c r="M31" s="7">
        <v>1935612</v>
      </c>
      <c r="N31" s="7">
        <f t="shared" si="0"/>
        <v>10414</v>
      </c>
      <c r="O31" s="7">
        <f t="shared" si="1"/>
        <v>485871070</v>
      </c>
      <c r="P31" s="7">
        <f t="shared" si="1"/>
        <v>388699413</v>
      </c>
      <c r="Q31" s="7">
        <f t="shared" si="1"/>
        <v>49233611</v>
      </c>
      <c r="R31" s="7">
        <f t="shared" si="1"/>
        <v>45798394</v>
      </c>
      <c r="S31" s="7">
        <f t="shared" si="1"/>
        <v>2139652</v>
      </c>
      <c r="T31" s="6">
        <v>1</v>
      </c>
      <c r="U31" s="7">
        <v>273060</v>
      </c>
      <c r="V31" s="7">
        <v>218450</v>
      </c>
      <c r="W31" s="7">
        <v>0</v>
      </c>
      <c r="X31" s="7">
        <v>54610</v>
      </c>
      <c r="Y31" s="7">
        <v>0</v>
      </c>
      <c r="Z31" s="7">
        <v>1641</v>
      </c>
      <c r="AA31" s="7">
        <v>21182520</v>
      </c>
      <c r="AB31" s="7">
        <v>16946016</v>
      </c>
      <c r="AC31" s="7">
        <v>179565</v>
      </c>
      <c r="AD31" s="7">
        <v>4054409</v>
      </c>
      <c r="AE31" s="7">
        <v>2530</v>
      </c>
      <c r="AF31" s="7">
        <f t="shared" si="2"/>
        <v>1642</v>
      </c>
      <c r="AG31" s="7">
        <f t="shared" si="2"/>
        <v>21455580</v>
      </c>
      <c r="AH31" s="7">
        <f t="shared" si="2"/>
        <v>17164466</v>
      </c>
      <c r="AI31" s="7">
        <f t="shared" si="2"/>
        <v>179565</v>
      </c>
      <c r="AJ31" s="7">
        <f t="shared" si="2"/>
        <v>4109019</v>
      </c>
      <c r="AK31" s="7">
        <f t="shared" si="2"/>
        <v>2530</v>
      </c>
      <c r="AL31" s="6">
        <f t="shared" si="3"/>
        <v>12056</v>
      </c>
      <c r="AM31" s="7">
        <f t="shared" si="3"/>
        <v>507326650</v>
      </c>
      <c r="AN31" s="7">
        <f t="shared" si="3"/>
        <v>405863879</v>
      </c>
      <c r="AO31" s="7">
        <f t="shared" si="3"/>
        <v>49413176</v>
      </c>
      <c r="AP31" s="7">
        <f t="shared" si="3"/>
        <v>49907413</v>
      </c>
      <c r="AQ31" s="7">
        <f t="shared" si="3"/>
        <v>2142182</v>
      </c>
      <c r="AR31" s="7">
        <v>7056</v>
      </c>
      <c r="AS31" s="7">
        <v>82230440</v>
      </c>
      <c r="AT31" s="7">
        <v>65784354</v>
      </c>
      <c r="AU31" s="7">
        <v>1592061</v>
      </c>
      <c r="AV31" s="7">
        <v>14268190</v>
      </c>
      <c r="AW31" s="7">
        <v>585835</v>
      </c>
      <c r="AX31" s="7">
        <f t="shared" si="4"/>
        <v>19112</v>
      </c>
      <c r="AY31" s="7">
        <f t="shared" si="4"/>
        <v>589557090</v>
      </c>
      <c r="AZ31" s="7">
        <f t="shared" si="4"/>
        <v>471648233</v>
      </c>
      <c r="BA31" s="7">
        <f t="shared" si="4"/>
        <v>51005237</v>
      </c>
      <c r="BB31" s="7">
        <f t="shared" si="4"/>
        <v>64175603</v>
      </c>
      <c r="BC31" s="7">
        <f t="shared" si="4"/>
        <v>2728017</v>
      </c>
      <c r="BD31" s="6">
        <v>432</v>
      </c>
      <c r="BE31" s="7">
        <v>12937206</v>
      </c>
      <c r="BF31" s="7">
        <v>3632876</v>
      </c>
      <c r="BG31" s="7">
        <v>0</v>
      </c>
      <c r="BH31" s="7">
        <v>9304330</v>
      </c>
      <c r="BI31" s="7">
        <v>0</v>
      </c>
      <c r="BJ31" s="7">
        <v>1</v>
      </c>
      <c r="BK31" s="7">
        <v>2160</v>
      </c>
      <c r="BL31" s="7">
        <v>690</v>
      </c>
      <c r="BM31" s="7">
        <v>0</v>
      </c>
      <c r="BN31" s="7">
        <v>1470</v>
      </c>
      <c r="BO31" s="7">
        <v>0</v>
      </c>
      <c r="BP31" s="7">
        <f t="shared" si="5"/>
        <v>433</v>
      </c>
      <c r="BQ31" s="7">
        <f t="shared" si="5"/>
        <v>12939366</v>
      </c>
      <c r="BR31" s="7">
        <f t="shared" si="5"/>
        <v>3633566</v>
      </c>
      <c r="BS31" s="7">
        <f t="shared" si="5"/>
        <v>0</v>
      </c>
      <c r="BT31" s="7">
        <f t="shared" si="5"/>
        <v>9305800</v>
      </c>
      <c r="BU31" s="7">
        <f t="shared" si="5"/>
        <v>0</v>
      </c>
      <c r="BV31" s="6">
        <v>102</v>
      </c>
      <c r="BW31" s="7">
        <v>30874820</v>
      </c>
      <c r="BX31" s="7">
        <v>24699856</v>
      </c>
      <c r="BY31" s="7">
        <v>4637701</v>
      </c>
      <c r="BZ31" s="7">
        <v>1279936</v>
      </c>
      <c r="CA31" s="7">
        <v>257327</v>
      </c>
      <c r="CB31" s="7">
        <f t="shared" si="6"/>
        <v>19214</v>
      </c>
      <c r="CC31" s="7">
        <f t="shared" si="7"/>
        <v>633371276</v>
      </c>
      <c r="CD31" s="7">
        <f t="shared" si="7"/>
        <v>499981655</v>
      </c>
      <c r="CE31" s="7">
        <f t="shared" si="7"/>
        <v>55642938</v>
      </c>
      <c r="CF31" s="7">
        <f t="shared" si="7"/>
        <v>74761339</v>
      </c>
      <c r="CG31" s="7">
        <f t="shared" si="7"/>
        <v>2985344</v>
      </c>
      <c r="CH31" s="100">
        <v>91</v>
      </c>
      <c r="CI31" s="101">
        <v>570604</v>
      </c>
      <c r="CJ31" s="101">
        <v>456461</v>
      </c>
      <c r="CK31" s="101">
        <v>0</v>
      </c>
      <c r="CL31" s="101">
        <v>114143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14"/>
        <v>91</v>
      </c>
      <c r="DA31" s="101">
        <f t="shared" si="8"/>
        <v>570604</v>
      </c>
      <c r="DB31" s="101">
        <f t="shared" si="8"/>
        <v>456461</v>
      </c>
      <c r="DC31" s="101">
        <f t="shared" si="8"/>
        <v>0</v>
      </c>
      <c r="DD31" s="101">
        <f t="shared" si="8"/>
        <v>114143</v>
      </c>
      <c r="DE31" s="101">
        <f t="shared" si="8"/>
        <v>0</v>
      </c>
      <c r="DF31" s="101">
        <f t="shared" si="9"/>
        <v>19305</v>
      </c>
      <c r="DG31" s="101">
        <f t="shared" si="9"/>
        <v>633941880</v>
      </c>
      <c r="DH31" s="101">
        <f t="shared" si="9"/>
        <v>500438116</v>
      </c>
      <c r="DI31" s="101">
        <f t="shared" si="9"/>
        <v>55642938</v>
      </c>
      <c r="DJ31" s="101">
        <f t="shared" si="9"/>
        <v>74875482</v>
      </c>
      <c r="DK31" s="101">
        <f t="shared" si="9"/>
        <v>2985344</v>
      </c>
      <c r="DL31" s="101">
        <v>355</v>
      </c>
      <c r="DM31" s="101">
        <v>1788</v>
      </c>
      <c r="DN31" s="101">
        <v>2143</v>
      </c>
      <c r="DO31" s="101">
        <v>73</v>
      </c>
      <c r="DP31" s="101">
        <v>96</v>
      </c>
      <c r="DR31" s="16">
        <f>INDEX(現金給付!H:H,MATCH($A31,現金給付!$C:$C,0),1)</f>
        <v>91</v>
      </c>
      <c r="DS31" s="16">
        <f>INDEX(現金給付!I:I,MATCH($A31,現金給付!$C:$C,0),1)</f>
        <v>456461</v>
      </c>
      <c r="DT31" s="16">
        <f>INDEX(現金給付!P:P,MATCH($A31,現金給付!$C:$C,0),1)</f>
        <v>22</v>
      </c>
      <c r="DU31" s="16">
        <f>INDEX(現金給付!Q:Q,MATCH($A31,現金給付!$C:$C,0),1)</f>
        <v>382016</v>
      </c>
      <c r="DV31" s="16">
        <f>INDEX(現金給付!X:X,MATCH($A31,現金給付!$C:$C,0),1)</f>
        <v>28</v>
      </c>
      <c r="DW31" s="16">
        <f>INDEX(現金給付!Y:Y,MATCH($A31,現金給付!$C:$C,0),1)</f>
        <v>1135384</v>
      </c>
      <c r="DX31" s="16">
        <f>INDEX(現金給付!AN:AN,MATCH($A31,現金給付!$C:$C,0),1)</f>
        <v>21</v>
      </c>
      <c r="DY31" s="16">
        <f>INDEX(現金給付!AO:AO,MATCH($A31,現金給付!$C:$C,0),1)</f>
        <v>593458</v>
      </c>
      <c r="DZ31" s="16">
        <f>INDEX(現金給付!AV:AV,MATCH($A31,現金給付!$C:$C,0),1)</f>
        <v>1</v>
      </c>
      <c r="EA31" s="16">
        <f>INDEX(現金給付!AW:AW,MATCH($A31,現金給付!$C:$C,0),1)</f>
        <v>155442</v>
      </c>
      <c r="EB31" s="16">
        <f>INDEX(現金給付!BD:BD,MATCH($A31,現金給付!$C:$C,0),1)</f>
        <v>0</v>
      </c>
      <c r="EC31" s="16">
        <f>INDEX(現金給付!BE:BE,MATCH($A31,現金給付!$C:$C,0),1)</f>
        <v>0</v>
      </c>
      <c r="ED31" s="16">
        <f>INDEX(現金給付!BT:BT,MATCH($A31,現金給付!$C:$C,0),1)</f>
        <v>0</v>
      </c>
      <c r="EE31" s="16">
        <f>INDEX(現金給付!BU:BU,MATCH($A31,現金給付!$C:$C,0),1)</f>
        <v>0</v>
      </c>
      <c r="EF31" s="16">
        <v>0</v>
      </c>
      <c r="EG31" s="16">
        <v>0</v>
      </c>
      <c r="EH31" s="16">
        <f t="shared" si="10"/>
        <v>163</v>
      </c>
      <c r="EI31" s="16">
        <f t="shared" si="10"/>
        <v>2722761</v>
      </c>
      <c r="EK31" s="7">
        <f t="shared" si="15"/>
        <v>19377</v>
      </c>
      <c r="EL31" s="7">
        <f t="shared" si="15"/>
        <v>636094037</v>
      </c>
      <c r="EN31" s="69">
        <f>ROUND(EL31/INDEX(被保険者数!O:O,MATCH(A31,被保険者数!A:A,0),1),0)</f>
        <v>171315</v>
      </c>
      <c r="EO31" s="1">
        <f t="shared" si="16"/>
        <v>7</v>
      </c>
      <c r="EP31" s="69">
        <f t="shared" si="11"/>
        <v>306322490</v>
      </c>
      <c r="EQ31" s="69">
        <f t="shared" si="12"/>
        <v>201004160</v>
      </c>
      <c r="ER31" s="69">
        <f t="shared" si="13"/>
        <v>128767387</v>
      </c>
      <c r="ES31" s="69">
        <f>ROUND(EP31/INDEX(被保険者数!O:O,MATCH(A31,被保険者数!A:A,0),1),0)</f>
        <v>82500</v>
      </c>
      <c r="ET31" s="69">
        <f t="shared" si="17"/>
        <v>10</v>
      </c>
      <c r="EU31" s="69">
        <f>ROUND(EQ31/INDEX(被保険者数!O:O,MATCH(A31,被保険者数!A:A,0),1),0)</f>
        <v>54135</v>
      </c>
      <c r="EV31" s="1">
        <f t="shared" si="18"/>
        <v>6</v>
      </c>
    </row>
    <row r="32" spans="1:152" s="1" customFormat="1" ht="15.95" customHeight="1" x14ac:dyDescent="0.15">
      <c r="A32" s="2" t="s">
        <v>51</v>
      </c>
      <c r="B32" s="6">
        <v>4</v>
      </c>
      <c r="C32" s="7">
        <v>2063280</v>
      </c>
      <c r="D32" s="7">
        <v>1650628</v>
      </c>
      <c r="E32" s="7">
        <v>215732</v>
      </c>
      <c r="F32" s="7">
        <v>196920</v>
      </c>
      <c r="G32" s="7">
        <v>0</v>
      </c>
      <c r="H32" s="7">
        <v>192</v>
      </c>
      <c r="I32" s="7">
        <v>2465730</v>
      </c>
      <c r="J32" s="7">
        <v>1972584</v>
      </c>
      <c r="K32" s="7">
        <v>26681</v>
      </c>
      <c r="L32" s="7">
        <v>462683</v>
      </c>
      <c r="M32" s="7">
        <v>3782</v>
      </c>
      <c r="N32" s="7">
        <f t="shared" si="0"/>
        <v>196</v>
      </c>
      <c r="O32" s="7">
        <f t="shared" si="1"/>
        <v>4529010</v>
      </c>
      <c r="P32" s="7">
        <f t="shared" si="1"/>
        <v>3623212</v>
      </c>
      <c r="Q32" s="7">
        <f t="shared" si="1"/>
        <v>242413</v>
      </c>
      <c r="R32" s="7">
        <f t="shared" si="1"/>
        <v>659603</v>
      </c>
      <c r="S32" s="7">
        <f t="shared" si="1"/>
        <v>3782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23</v>
      </c>
      <c r="AA32" s="7">
        <v>409650</v>
      </c>
      <c r="AB32" s="7">
        <v>327718</v>
      </c>
      <c r="AC32" s="7">
        <v>0</v>
      </c>
      <c r="AD32" s="7">
        <v>81932</v>
      </c>
      <c r="AE32" s="7">
        <v>0</v>
      </c>
      <c r="AF32" s="7">
        <f t="shared" si="2"/>
        <v>23</v>
      </c>
      <c r="AG32" s="7">
        <f t="shared" si="2"/>
        <v>409650</v>
      </c>
      <c r="AH32" s="7">
        <f t="shared" si="2"/>
        <v>327718</v>
      </c>
      <c r="AI32" s="7">
        <f t="shared" si="2"/>
        <v>0</v>
      </c>
      <c r="AJ32" s="7">
        <f t="shared" si="2"/>
        <v>81932</v>
      </c>
      <c r="AK32" s="7">
        <f t="shared" si="2"/>
        <v>0</v>
      </c>
      <c r="AL32" s="6">
        <f t="shared" si="3"/>
        <v>219</v>
      </c>
      <c r="AM32" s="7">
        <f t="shared" si="3"/>
        <v>4938660</v>
      </c>
      <c r="AN32" s="7">
        <f t="shared" si="3"/>
        <v>3950930</v>
      </c>
      <c r="AO32" s="7">
        <f t="shared" si="3"/>
        <v>242413</v>
      </c>
      <c r="AP32" s="7">
        <f t="shared" si="3"/>
        <v>741535</v>
      </c>
      <c r="AQ32" s="7">
        <f t="shared" si="3"/>
        <v>3782</v>
      </c>
      <c r="AR32" s="7">
        <v>57</v>
      </c>
      <c r="AS32" s="7">
        <v>689040</v>
      </c>
      <c r="AT32" s="7">
        <v>551232</v>
      </c>
      <c r="AU32" s="7">
        <v>441</v>
      </c>
      <c r="AV32" s="7">
        <v>137367</v>
      </c>
      <c r="AW32" s="7">
        <v>0</v>
      </c>
      <c r="AX32" s="7">
        <f t="shared" si="4"/>
        <v>276</v>
      </c>
      <c r="AY32" s="7">
        <f t="shared" si="4"/>
        <v>5627700</v>
      </c>
      <c r="AZ32" s="7">
        <f t="shared" si="4"/>
        <v>4502162</v>
      </c>
      <c r="BA32" s="7">
        <f t="shared" si="4"/>
        <v>242854</v>
      </c>
      <c r="BB32" s="7">
        <f t="shared" si="4"/>
        <v>878902</v>
      </c>
      <c r="BC32" s="7">
        <f t="shared" si="4"/>
        <v>3782</v>
      </c>
      <c r="BD32" s="6">
        <v>3</v>
      </c>
      <c r="BE32" s="7">
        <v>39792</v>
      </c>
      <c r="BF32" s="7">
        <v>14312</v>
      </c>
      <c r="BG32" s="7">
        <v>0</v>
      </c>
      <c r="BH32" s="7">
        <v>25480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5"/>
        <v>3</v>
      </c>
      <c r="BQ32" s="7">
        <f t="shared" si="5"/>
        <v>39792</v>
      </c>
      <c r="BR32" s="7">
        <f t="shared" si="5"/>
        <v>14312</v>
      </c>
      <c r="BS32" s="7">
        <f t="shared" si="5"/>
        <v>0</v>
      </c>
      <c r="BT32" s="7">
        <f t="shared" si="5"/>
        <v>25480</v>
      </c>
      <c r="BU32" s="7">
        <f t="shared" si="5"/>
        <v>0</v>
      </c>
      <c r="BV32" s="6">
        <v>2</v>
      </c>
      <c r="BW32" s="7">
        <v>111880</v>
      </c>
      <c r="BX32" s="7">
        <v>89504</v>
      </c>
      <c r="BY32" s="7">
        <v>5359</v>
      </c>
      <c r="BZ32" s="7">
        <v>17017</v>
      </c>
      <c r="CA32" s="7">
        <v>0</v>
      </c>
      <c r="CB32" s="7">
        <f t="shared" si="6"/>
        <v>278</v>
      </c>
      <c r="CC32" s="7">
        <f t="shared" si="7"/>
        <v>5779372</v>
      </c>
      <c r="CD32" s="7">
        <f t="shared" si="7"/>
        <v>4605978</v>
      </c>
      <c r="CE32" s="7">
        <f t="shared" si="7"/>
        <v>248213</v>
      </c>
      <c r="CF32" s="7">
        <f t="shared" si="7"/>
        <v>921399</v>
      </c>
      <c r="CG32" s="7">
        <f t="shared" si="7"/>
        <v>3782</v>
      </c>
      <c r="CH32" s="100">
        <v>0</v>
      </c>
      <c r="CI32" s="101">
        <v>0</v>
      </c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14"/>
        <v>0</v>
      </c>
      <c r="DA32" s="101">
        <f t="shared" si="8"/>
        <v>0</v>
      </c>
      <c r="DB32" s="101">
        <f t="shared" si="8"/>
        <v>0</v>
      </c>
      <c r="DC32" s="101">
        <f t="shared" si="8"/>
        <v>0</v>
      </c>
      <c r="DD32" s="101">
        <f t="shared" si="8"/>
        <v>0</v>
      </c>
      <c r="DE32" s="101">
        <f t="shared" si="8"/>
        <v>0</v>
      </c>
      <c r="DF32" s="101">
        <f t="shared" si="9"/>
        <v>278</v>
      </c>
      <c r="DG32" s="101">
        <f t="shared" si="9"/>
        <v>5779372</v>
      </c>
      <c r="DH32" s="101">
        <f t="shared" si="9"/>
        <v>4605978</v>
      </c>
      <c r="DI32" s="101">
        <f t="shared" si="9"/>
        <v>248213</v>
      </c>
      <c r="DJ32" s="101">
        <f t="shared" si="9"/>
        <v>921399</v>
      </c>
      <c r="DK32" s="101">
        <f t="shared" si="9"/>
        <v>3782</v>
      </c>
      <c r="DL32" s="101">
        <v>3</v>
      </c>
      <c r="DM32" s="101">
        <v>16</v>
      </c>
      <c r="DN32" s="101">
        <v>19</v>
      </c>
      <c r="DO32" s="101">
        <v>0</v>
      </c>
      <c r="DP32" s="101">
        <v>0</v>
      </c>
      <c r="DR32" s="16">
        <f>INDEX(現金給付!H:H,MATCH($A32,現金給付!$C:$C,0),1)</f>
        <v>0</v>
      </c>
      <c r="DS32" s="16">
        <f>INDEX(現金給付!I:I,MATCH($A32,現金給付!$C:$C,0),1)</f>
        <v>0</v>
      </c>
      <c r="DT32" s="16">
        <f>INDEX(現金給付!P:P,MATCH($A32,現金給付!$C:$C,0),1)</f>
        <v>0</v>
      </c>
      <c r="DU32" s="16">
        <f>INDEX(現金給付!Q:Q,MATCH($A32,現金給付!$C:$C,0),1)</f>
        <v>0</v>
      </c>
      <c r="DV32" s="16">
        <f>INDEX(現金給付!X:X,MATCH($A32,現金給付!$C:$C,0),1)</f>
        <v>0</v>
      </c>
      <c r="DW32" s="16">
        <f>INDEX(現金給付!Y:Y,MATCH($A32,現金給付!$C:$C,0),1)</f>
        <v>0</v>
      </c>
      <c r="DX32" s="16">
        <f>INDEX(現金給付!AN:AN,MATCH($A32,現金給付!$C:$C,0),1)</f>
        <v>0</v>
      </c>
      <c r="DY32" s="16">
        <f>INDEX(現金給付!AO:AO,MATCH($A32,現金給付!$C:$C,0),1)</f>
        <v>0</v>
      </c>
      <c r="DZ32" s="16">
        <f>INDEX(現金給付!AV:AV,MATCH($A32,現金給付!$C:$C,0),1)</f>
        <v>0</v>
      </c>
      <c r="EA32" s="16">
        <f>INDEX(現金給付!AW:AW,MATCH($A32,現金給付!$C:$C,0),1)</f>
        <v>0</v>
      </c>
      <c r="EB32" s="16">
        <f>INDEX(現金給付!BD:BD,MATCH($A32,現金給付!$C:$C,0),1)</f>
        <v>0</v>
      </c>
      <c r="EC32" s="16">
        <f>INDEX(現金給付!BE:BE,MATCH($A32,現金給付!$C:$C,0),1)</f>
        <v>0</v>
      </c>
      <c r="ED32" s="16">
        <f>INDEX(現金給付!BT:BT,MATCH($A32,現金給付!$C:$C,0),1)</f>
        <v>0</v>
      </c>
      <c r="EE32" s="16">
        <f>INDEX(現金給付!BU:BU,MATCH($A32,現金給付!$C:$C,0),1)</f>
        <v>0</v>
      </c>
      <c r="EF32" s="16">
        <v>0</v>
      </c>
      <c r="EG32" s="16">
        <v>0</v>
      </c>
      <c r="EH32" s="16">
        <f t="shared" si="10"/>
        <v>0</v>
      </c>
      <c r="EI32" s="16">
        <f t="shared" si="10"/>
        <v>0</v>
      </c>
      <c r="EK32" s="7">
        <f t="shared" si="15"/>
        <v>278</v>
      </c>
      <c r="EL32" s="7">
        <f t="shared" si="15"/>
        <v>5779372</v>
      </c>
      <c r="EN32" s="69">
        <f>ROUND(EL32/INDEX(被保険者数!O:O,MATCH(A32,被保険者数!A:A,0),1),0)</f>
        <v>75057</v>
      </c>
      <c r="EO32" s="1">
        <f t="shared" si="16"/>
        <v>35</v>
      </c>
      <c r="EP32" s="69">
        <f t="shared" si="11"/>
        <v>2063280</v>
      </c>
      <c r="EQ32" s="69">
        <f t="shared" si="12"/>
        <v>2875380</v>
      </c>
      <c r="ER32" s="69">
        <f t="shared" si="13"/>
        <v>840712</v>
      </c>
      <c r="ES32" s="69">
        <f>ROUND(EP32/INDEX(被保険者数!O:O,MATCH(A32,被保険者数!A:A,0),1),0)</f>
        <v>26796</v>
      </c>
      <c r="ET32" s="69">
        <f t="shared" si="17"/>
        <v>40</v>
      </c>
      <c r="EU32" s="69">
        <f>ROUND(EQ32/INDEX(被保険者数!O:O,MATCH(A32,被保険者数!A:A,0),1),0)</f>
        <v>37343</v>
      </c>
      <c r="EV32" s="1">
        <f t="shared" si="18"/>
        <v>23</v>
      </c>
    </row>
    <row r="33" spans="1:152" s="1" customFormat="1" ht="15.95" customHeight="1" x14ac:dyDescent="0.15">
      <c r="A33" s="2" t="s">
        <v>52</v>
      </c>
      <c r="B33" s="6">
        <v>12</v>
      </c>
      <c r="C33" s="7">
        <v>5955240</v>
      </c>
      <c r="D33" s="7">
        <v>4764192</v>
      </c>
      <c r="E33" s="7">
        <v>595674</v>
      </c>
      <c r="F33" s="7">
        <v>595374</v>
      </c>
      <c r="G33" s="7">
        <v>0</v>
      </c>
      <c r="H33" s="7">
        <v>45</v>
      </c>
      <c r="I33" s="7">
        <v>1415010</v>
      </c>
      <c r="J33" s="7">
        <v>1132008</v>
      </c>
      <c r="K33" s="7">
        <v>117467</v>
      </c>
      <c r="L33" s="7">
        <v>165535</v>
      </c>
      <c r="M33" s="7">
        <v>0</v>
      </c>
      <c r="N33" s="7">
        <f t="shared" si="0"/>
        <v>57</v>
      </c>
      <c r="O33" s="7">
        <f t="shared" si="1"/>
        <v>7370250</v>
      </c>
      <c r="P33" s="7">
        <f t="shared" si="1"/>
        <v>5896200</v>
      </c>
      <c r="Q33" s="7">
        <f t="shared" si="1"/>
        <v>713141</v>
      </c>
      <c r="R33" s="7">
        <f t="shared" si="1"/>
        <v>760909</v>
      </c>
      <c r="S33" s="7">
        <f t="shared" si="1"/>
        <v>0</v>
      </c>
      <c r="T33" s="6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5</v>
      </c>
      <c r="AA33" s="7">
        <v>47060</v>
      </c>
      <c r="AB33" s="7">
        <v>37648</v>
      </c>
      <c r="AC33" s="7">
        <v>0</v>
      </c>
      <c r="AD33" s="7">
        <v>9412</v>
      </c>
      <c r="AE33" s="7">
        <v>0</v>
      </c>
      <c r="AF33" s="7">
        <f t="shared" si="2"/>
        <v>5</v>
      </c>
      <c r="AG33" s="7">
        <f t="shared" si="2"/>
        <v>47060</v>
      </c>
      <c r="AH33" s="7">
        <f t="shared" si="2"/>
        <v>37648</v>
      </c>
      <c r="AI33" s="7">
        <f t="shared" si="2"/>
        <v>0</v>
      </c>
      <c r="AJ33" s="7">
        <f t="shared" si="2"/>
        <v>9412</v>
      </c>
      <c r="AK33" s="7">
        <f t="shared" si="2"/>
        <v>0</v>
      </c>
      <c r="AL33" s="6">
        <f t="shared" si="3"/>
        <v>62</v>
      </c>
      <c r="AM33" s="7">
        <f t="shared" si="3"/>
        <v>7417310</v>
      </c>
      <c r="AN33" s="7">
        <f t="shared" si="3"/>
        <v>5933848</v>
      </c>
      <c r="AO33" s="7">
        <f t="shared" si="3"/>
        <v>713141</v>
      </c>
      <c r="AP33" s="7">
        <f t="shared" si="3"/>
        <v>770321</v>
      </c>
      <c r="AQ33" s="7">
        <f t="shared" si="3"/>
        <v>0</v>
      </c>
      <c r="AR33" s="7">
        <v>4</v>
      </c>
      <c r="AS33" s="7">
        <v>49440</v>
      </c>
      <c r="AT33" s="7">
        <v>39552</v>
      </c>
      <c r="AU33" s="7">
        <v>0</v>
      </c>
      <c r="AV33" s="7">
        <v>9888</v>
      </c>
      <c r="AW33" s="7">
        <v>0</v>
      </c>
      <c r="AX33" s="7">
        <f t="shared" si="4"/>
        <v>66</v>
      </c>
      <c r="AY33" s="7">
        <f t="shared" si="4"/>
        <v>7466750</v>
      </c>
      <c r="AZ33" s="7">
        <f t="shared" si="4"/>
        <v>5973400</v>
      </c>
      <c r="BA33" s="7">
        <f t="shared" si="4"/>
        <v>713141</v>
      </c>
      <c r="BB33" s="7">
        <f t="shared" si="4"/>
        <v>780209</v>
      </c>
      <c r="BC33" s="7">
        <f t="shared" si="4"/>
        <v>0</v>
      </c>
      <c r="BD33" s="6">
        <v>12</v>
      </c>
      <c r="BE33" s="7">
        <v>247674</v>
      </c>
      <c r="BF33" s="7">
        <v>86024</v>
      </c>
      <c r="BG33" s="7">
        <v>0</v>
      </c>
      <c r="BH33" s="7">
        <v>161650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f t="shared" si="5"/>
        <v>12</v>
      </c>
      <c r="BQ33" s="7">
        <f t="shared" si="5"/>
        <v>247674</v>
      </c>
      <c r="BR33" s="7">
        <f t="shared" si="5"/>
        <v>86024</v>
      </c>
      <c r="BS33" s="7">
        <f t="shared" si="5"/>
        <v>0</v>
      </c>
      <c r="BT33" s="7">
        <f t="shared" si="5"/>
        <v>161650</v>
      </c>
      <c r="BU33" s="7">
        <f t="shared" si="5"/>
        <v>0</v>
      </c>
      <c r="BV33" s="6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f t="shared" si="6"/>
        <v>66</v>
      </c>
      <c r="CC33" s="7">
        <f t="shared" si="7"/>
        <v>7714424</v>
      </c>
      <c r="CD33" s="7">
        <f t="shared" si="7"/>
        <v>6059424</v>
      </c>
      <c r="CE33" s="7">
        <f t="shared" si="7"/>
        <v>713141</v>
      </c>
      <c r="CF33" s="7">
        <f t="shared" si="7"/>
        <v>941859</v>
      </c>
      <c r="CG33" s="7">
        <f t="shared" si="7"/>
        <v>0</v>
      </c>
      <c r="CH33" s="100">
        <v>1</v>
      </c>
      <c r="CI33" s="101">
        <v>2380</v>
      </c>
      <c r="CJ33" s="101">
        <v>1904</v>
      </c>
      <c r="CK33" s="101">
        <v>0</v>
      </c>
      <c r="CL33" s="101">
        <v>476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14"/>
        <v>1</v>
      </c>
      <c r="DA33" s="101">
        <f t="shared" si="8"/>
        <v>2380</v>
      </c>
      <c r="DB33" s="101">
        <f t="shared" si="8"/>
        <v>1904</v>
      </c>
      <c r="DC33" s="101">
        <f t="shared" si="8"/>
        <v>0</v>
      </c>
      <c r="DD33" s="101">
        <f t="shared" si="8"/>
        <v>476</v>
      </c>
      <c r="DE33" s="101">
        <f t="shared" si="8"/>
        <v>0</v>
      </c>
      <c r="DF33" s="101">
        <f t="shared" si="9"/>
        <v>67</v>
      </c>
      <c r="DG33" s="101">
        <f t="shared" si="9"/>
        <v>7716804</v>
      </c>
      <c r="DH33" s="101">
        <f t="shared" si="9"/>
        <v>6061328</v>
      </c>
      <c r="DI33" s="101">
        <f t="shared" si="9"/>
        <v>713141</v>
      </c>
      <c r="DJ33" s="101">
        <f t="shared" si="9"/>
        <v>942335</v>
      </c>
      <c r="DK33" s="101">
        <f t="shared" si="9"/>
        <v>0</v>
      </c>
      <c r="DL33" s="101">
        <v>10</v>
      </c>
      <c r="DM33" s="101">
        <v>6</v>
      </c>
      <c r="DN33" s="101">
        <v>16</v>
      </c>
      <c r="DO33" s="101">
        <v>0</v>
      </c>
      <c r="DP33" s="101">
        <v>4</v>
      </c>
      <c r="DR33" s="16">
        <f>INDEX(現金給付!H:H,MATCH($A33,現金給付!$C:$C,0),1)</f>
        <v>1</v>
      </c>
      <c r="DS33" s="16">
        <f>INDEX(現金給付!I:I,MATCH($A33,現金給付!$C:$C,0),1)</f>
        <v>1904</v>
      </c>
      <c r="DT33" s="16">
        <f>INDEX(現金給付!P:P,MATCH($A33,現金給付!$C:$C,0),1)</f>
        <v>0</v>
      </c>
      <c r="DU33" s="16">
        <f>INDEX(現金給付!Q:Q,MATCH($A33,現金給付!$C:$C,0),1)</f>
        <v>0</v>
      </c>
      <c r="DV33" s="16">
        <f>INDEX(現金給付!X:X,MATCH($A33,現金給付!$C:$C,0),1)</f>
        <v>0</v>
      </c>
      <c r="DW33" s="16">
        <f>INDEX(現金給付!Y:Y,MATCH($A33,現金給付!$C:$C,0),1)</f>
        <v>0</v>
      </c>
      <c r="DX33" s="16">
        <f>INDEX(現金給付!AN:AN,MATCH($A33,現金給付!$C:$C,0),1)</f>
        <v>0</v>
      </c>
      <c r="DY33" s="16">
        <f>INDEX(現金給付!AO:AO,MATCH($A33,現金給付!$C:$C,0),1)</f>
        <v>0</v>
      </c>
      <c r="DZ33" s="16">
        <f>INDEX(現金給付!AV:AV,MATCH($A33,現金給付!$C:$C,0),1)</f>
        <v>0</v>
      </c>
      <c r="EA33" s="16">
        <f>INDEX(現金給付!AW:AW,MATCH($A33,現金給付!$C:$C,0),1)</f>
        <v>0</v>
      </c>
      <c r="EB33" s="16">
        <f>INDEX(現金給付!BD:BD,MATCH($A33,現金給付!$C:$C,0),1)</f>
        <v>0</v>
      </c>
      <c r="EC33" s="16">
        <f>INDEX(現金給付!BE:BE,MATCH($A33,現金給付!$C:$C,0),1)</f>
        <v>0</v>
      </c>
      <c r="ED33" s="16">
        <f>INDEX(現金給付!BT:BT,MATCH($A33,現金給付!$C:$C,0),1)</f>
        <v>0</v>
      </c>
      <c r="EE33" s="16">
        <f>INDEX(現金給付!BU:BU,MATCH($A33,現金給付!$C:$C,0),1)</f>
        <v>0</v>
      </c>
      <c r="EF33" s="16">
        <v>0</v>
      </c>
      <c r="EG33" s="16">
        <v>0</v>
      </c>
      <c r="EH33" s="16">
        <f t="shared" si="10"/>
        <v>1</v>
      </c>
      <c r="EI33" s="16">
        <f t="shared" si="10"/>
        <v>1904</v>
      </c>
      <c r="EK33" s="7">
        <f t="shared" si="15"/>
        <v>67</v>
      </c>
      <c r="EL33" s="7">
        <f t="shared" si="15"/>
        <v>7716328</v>
      </c>
      <c r="EN33" s="69">
        <f>ROUND(EL33/INDEX(被保険者数!O:O,MATCH(A33,被保険者数!A:A,0),1),0)</f>
        <v>86700</v>
      </c>
      <c r="EO33" s="1">
        <f t="shared" si="16"/>
        <v>34</v>
      </c>
      <c r="EP33" s="69">
        <f t="shared" si="11"/>
        <v>5955240</v>
      </c>
      <c r="EQ33" s="69">
        <f t="shared" si="12"/>
        <v>1462070</v>
      </c>
      <c r="ER33" s="69">
        <f t="shared" si="13"/>
        <v>299018</v>
      </c>
      <c r="ES33" s="69">
        <f>ROUND(EP33/INDEX(被保険者数!O:O,MATCH(A33,被保険者数!A:A,0),1),0)</f>
        <v>66913</v>
      </c>
      <c r="ET33" s="69">
        <f t="shared" si="17"/>
        <v>19</v>
      </c>
      <c r="EU33" s="69">
        <f>ROUND(EQ33/INDEX(被保険者数!O:O,MATCH(A33,被保険者数!A:A,0),1),0)</f>
        <v>16428</v>
      </c>
      <c r="EV33" s="1">
        <f t="shared" si="18"/>
        <v>36</v>
      </c>
    </row>
    <row r="34" spans="1:152" s="1" customFormat="1" ht="15.95" customHeight="1" x14ac:dyDescent="0.15">
      <c r="A34" s="2" t="s">
        <v>53</v>
      </c>
      <c r="B34" s="6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128</v>
      </c>
      <c r="I34" s="7">
        <v>1024670</v>
      </c>
      <c r="J34" s="7">
        <v>819736</v>
      </c>
      <c r="K34" s="7">
        <v>2921</v>
      </c>
      <c r="L34" s="7">
        <v>202013</v>
      </c>
      <c r="M34" s="7">
        <v>0</v>
      </c>
      <c r="N34" s="7">
        <f t="shared" si="0"/>
        <v>128</v>
      </c>
      <c r="O34" s="7">
        <f t="shared" si="1"/>
        <v>1024670</v>
      </c>
      <c r="P34" s="7">
        <f t="shared" si="1"/>
        <v>819736</v>
      </c>
      <c r="Q34" s="7">
        <f t="shared" si="1"/>
        <v>2921</v>
      </c>
      <c r="R34" s="7">
        <f t="shared" si="1"/>
        <v>202013</v>
      </c>
      <c r="S34" s="7">
        <f t="shared" si="1"/>
        <v>0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10</v>
      </c>
      <c r="AA34" s="7">
        <v>89360</v>
      </c>
      <c r="AB34" s="7">
        <v>71488</v>
      </c>
      <c r="AC34" s="7">
        <v>0</v>
      </c>
      <c r="AD34" s="7">
        <v>17872</v>
      </c>
      <c r="AE34" s="7">
        <v>0</v>
      </c>
      <c r="AF34" s="7">
        <f t="shared" si="2"/>
        <v>10</v>
      </c>
      <c r="AG34" s="7">
        <f t="shared" si="2"/>
        <v>89360</v>
      </c>
      <c r="AH34" s="7">
        <f t="shared" si="2"/>
        <v>71488</v>
      </c>
      <c r="AI34" s="7">
        <f t="shared" si="2"/>
        <v>0</v>
      </c>
      <c r="AJ34" s="7">
        <f t="shared" si="2"/>
        <v>17872</v>
      </c>
      <c r="AK34" s="7">
        <f t="shared" si="2"/>
        <v>0</v>
      </c>
      <c r="AL34" s="6">
        <f t="shared" si="3"/>
        <v>138</v>
      </c>
      <c r="AM34" s="7">
        <f t="shared" si="3"/>
        <v>1114030</v>
      </c>
      <c r="AN34" s="7">
        <f t="shared" si="3"/>
        <v>891224</v>
      </c>
      <c r="AO34" s="7">
        <f t="shared" si="3"/>
        <v>2921</v>
      </c>
      <c r="AP34" s="7">
        <f t="shared" si="3"/>
        <v>219885</v>
      </c>
      <c r="AQ34" s="7">
        <f t="shared" si="3"/>
        <v>0</v>
      </c>
      <c r="AR34" s="7">
        <v>82</v>
      </c>
      <c r="AS34" s="7">
        <v>864410</v>
      </c>
      <c r="AT34" s="7">
        <v>691528</v>
      </c>
      <c r="AU34" s="7">
        <v>8574</v>
      </c>
      <c r="AV34" s="7">
        <v>164308</v>
      </c>
      <c r="AW34" s="7">
        <v>0</v>
      </c>
      <c r="AX34" s="7">
        <f t="shared" si="4"/>
        <v>220</v>
      </c>
      <c r="AY34" s="7">
        <f t="shared" si="4"/>
        <v>1978440</v>
      </c>
      <c r="AZ34" s="7">
        <f t="shared" si="4"/>
        <v>1582752</v>
      </c>
      <c r="BA34" s="7">
        <f t="shared" si="4"/>
        <v>11495</v>
      </c>
      <c r="BB34" s="7">
        <f t="shared" si="4"/>
        <v>384193</v>
      </c>
      <c r="BC34" s="7">
        <f t="shared" si="4"/>
        <v>0</v>
      </c>
      <c r="BD34" s="6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5"/>
        <v>0</v>
      </c>
      <c r="BQ34" s="7">
        <f t="shared" si="5"/>
        <v>0</v>
      </c>
      <c r="BR34" s="7">
        <f t="shared" si="5"/>
        <v>0</v>
      </c>
      <c r="BS34" s="7">
        <f t="shared" si="5"/>
        <v>0</v>
      </c>
      <c r="BT34" s="7">
        <f t="shared" si="5"/>
        <v>0</v>
      </c>
      <c r="BU34" s="7">
        <f t="shared" si="5"/>
        <v>0</v>
      </c>
      <c r="BV34" s="6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f t="shared" si="6"/>
        <v>220</v>
      </c>
      <c r="CC34" s="7">
        <f t="shared" si="7"/>
        <v>1978440</v>
      </c>
      <c r="CD34" s="7">
        <f t="shared" si="7"/>
        <v>1582752</v>
      </c>
      <c r="CE34" s="7">
        <f t="shared" si="7"/>
        <v>11495</v>
      </c>
      <c r="CF34" s="7">
        <f t="shared" si="7"/>
        <v>384193</v>
      </c>
      <c r="CG34" s="7">
        <f t="shared" si="7"/>
        <v>0</v>
      </c>
      <c r="CH34" s="100">
        <v>2</v>
      </c>
      <c r="CI34" s="101">
        <v>16827</v>
      </c>
      <c r="CJ34" s="101">
        <v>13461</v>
      </c>
      <c r="CK34" s="101">
        <v>0</v>
      </c>
      <c r="CL34" s="101">
        <v>3366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14"/>
        <v>2</v>
      </c>
      <c r="DA34" s="101">
        <f t="shared" si="8"/>
        <v>16827</v>
      </c>
      <c r="DB34" s="101">
        <f t="shared" si="8"/>
        <v>13461</v>
      </c>
      <c r="DC34" s="101">
        <f t="shared" si="8"/>
        <v>0</v>
      </c>
      <c r="DD34" s="101">
        <f t="shared" si="8"/>
        <v>3366</v>
      </c>
      <c r="DE34" s="101">
        <f t="shared" si="8"/>
        <v>0</v>
      </c>
      <c r="DF34" s="101">
        <f t="shared" si="9"/>
        <v>222</v>
      </c>
      <c r="DG34" s="101">
        <f t="shared" si="9"/>
        <v>1995267</v>
      </c>
      <c r="DH34" s="101">
        <f t="shared" si="9"/>
        <v>1596213</v>
      </c>
      <c r="DI34" s="101">
        <f t="shared" si="9"/>
        <v>11495</v>
      </c>
      <c r="DJ34" s="101">
        <f t="shared" si="9"/>
        <v>387559</v>
      </c>
      <c r="DK34" s="101">
        <f t="shared" si="9"/>
        <v>0</v>
      </c>
      <c r="DL34" s="101">
        <v>0</v>
      </c>
      <c r="DM34" s="101">
        <v>8</v>
      </c>
      <c r="DN34" s="101">
        <v>8</v>
      </c>
      <c r="DO34" s="101">
        <v>0</v>
      </c>
      <c r="DP34" s="101">
        <v>0</v>
      </c>
      <c r="DR34" s="16">
        <f>INDEX(現金給付!H:H,MATCH($A34,現金給付!$C:$C,0),1)</f>
        <v>2</v>
      </c>
      <c r="DS34" s="16">
        <f>INDEX(現金給付!I:I,MATCH($A34,現金給付!$C:$C,0),1)</f>
        <v>13461</v>
      </c>
      <c r="DT34" s="16">
        <f>INDEX(現金給付!P:P,MATCH($A34,現金給付!$C:$C,0),1)</f>
        <v>0</v>
      </c>
      <c r="DU34" s="16">
        <f>INDEX(現金給付!Q:Q,MATCH($A34,現金給付!$C:$C,0),1)</f>
        <v>0</v>
      </c>
      <c r="DV34" s="16">
        <f>INDEX(現金給付!X:X,MATCH($A34,現金給付!$C:$C,0),1)</f>
        <v>0</v>
      </c>
      <c r="DW34" s="16">
        <f>INDEX(現金給付!Y:Y,MATCH($A34,現金給付!$C:$C,0),1)</f>
        <v>0</v>
      </c>
      <c r="DX34" s="16">
        <f>INDEX(現金給付!AN:AN,MATCH($A34,現金給付!$C:$C,0),1)</f>
        <v>0</v>
      </c>
      <c r="DY34" s="16">
        <f>INDEX(現金給付!AO:AO,MATCH($A34,現金給付!$C:$C,0),1)</f>
        <v>0</v>
      </c>
      <c r="DZ34" s="16">
        <f>INDEX(現金給付!AV:AV,MATCH($A34,現金給付!$C:$C,0),1)</f>
        <v>0</v>
      </c>
      <c r="EA34" s="16">
        <f>INDEX(現金給付!AW:AW,MATCH($A34,現金給付!$C:$C,0),1)</f>
        <v>0</v>
      </c>
      <c r="EB34" s="16">
        <f>INDEX(現金給付!BD:BD,MATCH($A34,現金給付!$C:$C,0),1)</f>
        <v>0</v>
      </c>
      <c r="EC34" s="16">
        <f>INDEX(現金給付!BE:BE,MATCH($A34,現金給付!$C:$C,0),1)</f>
        <v>0</v>
      </c>
      <c r="ED34" s="16">
        <f>INDEX(現金給付!BT:BT,MATCH($A34,現金給付!$C:$C,0),1)</f>
        <v>0</v>
      </c>
      <c r="EE34" s="16">
        <f>INDEX(現金給付!BU:BU,MATCH($A34,現金給付!$C:$C,0),1)</f>
        <v>0</v>
      </c>
      <c r="EF34" s="16">
        <v>0</v>
      </c>
      <c r="EG34" s="16">
        <v>0</v>
      </c>
      <c r="EH34" s="16">
        <f t="shared" si="10"/>
        <v>2</v>
      </c>
      <c r="EI34" s="16">
        <f t="shared" si="10"/>
        <v>13461</v>
      </c>
      <c r="EK34" s="7">
        <f t="shared" si="15"/>
        <v>222</v>
      </c>
      <c r="EL34" s="7">
        <f t="shared" si="15"/>
        <v>1991901</v>
      </c>
      <c r="EN34" s="69">
        <f>ROUND(EL34/INDEX(被保険者数!O:O,MATCH(A34,被保険者数!A:A,0),1),0)</f>
        <v>17321</v>
      </c>
      <c r="EO34" s="1">
        <f t="shared" si="16"/>
        <v>42</v>
      </c>
      <c r="EP34" s="69">
        <f t="shared" si="11"/>
        <v>0</v>
      </c>
      <c r="EQ34" s="69">
        <f t="shared" si="12"/>
        <v>1114030</v>
      </c>
      <c r="ER34" s="69">
        <f t="shared" si="13"/>
        <v>877871</v>
      </c>
      <c r="ES34" s="69">
        <f>ROUND(EP34/INDEX(被保険者数!O:O,MATCH(A34,被保険者数!A:A,0),1),0)</f>
        <v>0</v>
      </c>
      <c r="ET34" s="69">
        <f t="shared" si="17"/>
        <v>42</v>
      </c>
      <c r="EU34" s="69">
        <f>ROUND(EQ34/INDEX(被保険者数!O:O,MATCH(A34,被保険者数!A:A,0),1),0)</f>
        <v>9687</v>
      </c>
      <c r="EV34" s="1">
        <f t="shared" si="18"/>
        <v>41</v>
      </c>
    </row>
    <row r="35" spans="1:152" s="1" customFormat="1" ht="15.95" customHeight="1" x14ac:dyDescent="0.15">
      <c r="A35" s="2" t="s">
        <v>54</v>
      </c>
      <c r="B35" s="6">
        <v>6</v>
      </c>
      <c r="C35" s="7">
        <v>4394960</v>
      </c>
      <c r="D35" s="7">
        <v>3515968</v>
      </c>
      <c r="E35" s="7">
        <v>546592</v>
      </c>
      <c r="F35" s="7">
        <v>332400</v>
      </c>
      <c r="G35" s="7">
        <v>0</v>
      </c>
      <c r="H35" s="7">
        <v>74</v>
      </c>
      <c r="I35" s="7">
        <v>972700</v>
      </c>
      <c r="J35" s="7">
        <v>778160</v>
      </c>
      <c r="K35" s="7">
        <v>14332</v>
      </c>
      <c r="L35" s="7">
        <v>180208</v>
      </c>
      <c r="M35" s="7">
        <v>0</v>
      </c>
      <c r="N35" s="7">
        <f t="shared" si="0"/>
        <v>80</v>
      </c>
      <c r="O35" s="7">
        <f t="shared" si="1"/>
        <v>5367660</v>
      </c>
      <c r="P35" s="7">
        <f t="shared" si="1"/>
        <v>4294128</v>
      </c>
      <c r="Q35" s="7">
        <f t="shared" si="1"/>
        <v>560924</v>
      </c>
      <c r="R35" s="7">
        <f t="shared" si="1"/>
        <v>512608</v>
      </c>
      <c r="S35" s="7">
        <f t="shared" si="1"/>
        <v>0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1</v>
      </c>
      <c r="AA35" s="7">
        <v>9110</v>
      </c>
      <c r="AB35" s="7">
        <v>7288</v>
      </c>
      <c r="AC35" s="7">
        <v>0</v>
      </c>
      <c r="AD35" s="7">
        <v>1822</v>
      </c>
      <c r="AE35" s="7">
        <v>0</v>
      </c>
      <c r="AF35" s="7">
        <f t="shared" si="2"/>
        <v>1</v>
      </c>
      <c r="AG35" s="7">
        <f t="shared" si="2"/>
        <v>9110</v>
      </c>
      <c r="AH35" s="7">
        <f t="shared" si="2"/>
        <v>7288</v>
      </c>
      <c r="AI35" s="7">
        <f t="shared" si="2"/>
        <v>0</v>
      </c>
      <c r="AJ35" s="7">
        <f t="shared" si="2"/>
        <v>1822</v>
      </c>
      <c r="AK35" s="7">
        <f t="shared" si="2"/>
        <v>0</v>
      </c>
      <c r="AL35" s="6">
        <f t="shared" si="3"/>
        <v>81</v>
      </c>
      <c r="AM35" s="7">
        <f t="shared" si="3"/>
        <v>5376770</v>
      </c>
      <c r="AN35" s="7">
        <f t="shared" si="3"/>
        <v>4301416</v>
      </c>
      <c r="AO35" s="7">
        <f t="shared" si="3"/>
        <v>560924</v>
      </c>
      <c r="AP35" s="7">
        <f t="shared" si="3"/>
        <v>514430</v>
      </c>
      <c r="AQ35" s="7">
        <f t="shared" si="3"/>
        <v>0</v>
      </c>
      <c r="AR35" s="7">
        <v>45</v>
      </c>
      <c r="AS35" s="7">
        <v>811580</v>
      </c>
      <c r="AT35" s="7">
        <v>649264</v>
      </c>
      <c r="AU35" s="7">
        <v>15720</v>
      </c>
      <c r="AV35" s="7">
        <v>146596</v>
      </c>
      <c r="AW35" s="7">
        <v>0</v>
      </c>
      <c r="AX35" s="7">
        <f t="shared" si="4"/>
        <v>126</v>
      </c>
      <c r="AY35" s="7">
        <f t="shared" si="4"/>
        <v>6188350</v>
      </c>
      <c r="AZ35" s="7">
        <f t="shared" si="4"/>
        <v>4950680</v>
      </c>
      <c r="BA35" s="7">
        <f t="shared" si="4"/>
        <v>576644</v>
      </c>
      <c r="BB35" s="7">
        <f t="shared" si="4"/>
        <v>661026</v>
      </c>
      <c r="BC35" s="7">
        <f t="shared" si="4"/>
        <v>0</v>
      </c>
      <c r="BD35" s="6">
        <v>5</v>
      </c>
      <c r="BE35" s="7">
        <v>142809</v>
      </c>
      <c r="BF35" s="7">
        <v>31079</v>
      </c>
      <c r="BG35" s="7">
        <v>0</v>
      </c>
      <c r="BH35" s="7">
        <v>111730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5"/>
        <v>5</v>
      </c>
      <c r="BQ35" s="7">
        <f t="shared" si="5"/>
        <v>142809</v>
      </c>
      <c r="BR35" s="7">
        <f t="shared" si="5"/>
        <v>31079</v>
      </c>
      <c r="BS35" s="7">
        <f t="shared" si="5"/>
        <v>0</v>
      </c>
      <c r="BT35" s="7">
        <f t="shared" si="5"/>
        <v>111730</v>
      </c>
      <c r="BU35" s="7">
        <f t="shared" si="5"/>
        <v>0</v>
      </c>
      <c r="BV35" s="6">
        <v>2</v>
      </c>
      <c r="BW35" s="7">
        <v>226230</v>
      </c>
      <c r="BX35" s="7">
        <v>180984</v>
      </c>
      <c r="BY35" s="7">
        <v>18175</v>
      </c>
      <c r="BZ35" s="7">
        <v>27071</v>
      </c>
      <c r="CA35" s="7">
        <v>0</v>
      </c>
      <c r="CB35" s="7">
        <f t="shared" si="6"/>
        <v>128</v>
      </c>
      <c r="CC35" s="7">
        <f t="shared" si="7"/>
        <v>6557389</v>
      </c>
      <c r="CD35" s="7">
        <f t="shared" si="7"/>
        <v>5162743</v>
      </c>
      <c r="CE35" s="7">
        <f t="shared" si="7"/>
        <v>594819</v>
      </c>
      <c r="CF35" s="7">
        <f t="shared" si="7"/>
        <v>799827</v>
      </c>
      <c r="CG35" s="7">
        <f t="shared" si="7"/>
        <v>0</v>
      </c>
      <c r="CH35" s="100">
        <v>0</v>
      </c>
      <c r="CI35" s="101">
        <v>0</v>
      </c>
      <c r="CJ35" s="101">
        <v>0</v>
      </c>
      <c r="CK35" s="101">
        <v>0</v>
      </c>
      <c r="CL35" s="101">
        <v>0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14"/>
        <v>0</v>
      </c>
      <c r="DA35" s="101">
        <f t="shared" si="8"/>
        <v>0</v>
      </c>
      <c r="DB35" s="101">
        <f t="shared" si="8"/>
        <v>0</v>
      </c>
      <c r="DC35" s="101">
        <f t="shared" si="8"/>
        <v>0</v>
      </c>
      <c r="DD35" s="101">
        <f t="shared" si="8"/>
        <v>0</v>
      </c>
      <c r="DE35" s="101">
        <f t="shared" si="8"/>
        <v>0</v>
      </c>
      <c r="DF35" s="101">
        <f t="shared" si="9"/>
        <v>128</v>
      </c>
      <c r="DG35" s="101">
        <f t="shared" si="9"/>
        <v>6557389</v>
      </c>
      <c r="DH35" s="101">
        <f t="shared" si="9"/>
        <v>5162743</v>
      </c>
      <c r="DI35" s="101">
        <f t="shared" si="9"/>
        <v>594819</v>
      </c>
      <c r="DJ35" s="101">
        <f t="shared" si="9"/>
        <v>799827</v>
      </c>
      <c r="DK35" s="101">
        <f t="shared" si="9"/>
        <v>0</v>
      </c>
      <c r="DL35" s="101">
        <v>6</v>
      </c>
      <c r="DM35" s="101">
        <v>19</v>
      </c>
      <c r="DN35" s="101">
        <v>25</v>
      </c>
      <c r="DO35" s="101">
        <v>0</v>
      </c>
      <c r="DP35" s="101">
        <v>1</v>
      </c>
      <c r="DR35" s="16">
        <f>INDEX(現金給付!H:H,MATCH($A35,現金給付!$C:$C,0),1)</f>
        <v>0</v>
      </c>
      <c r="DS35" s="16">
        <f>INDEX(現金給付!I:I,MATCH($A35,現金給付!$C:$C,0),1)</f>
        <v>0</v>
      </c>
      <c r="DT35" s="16">
        <f>INDEX(現金給付!P:P,MATCH($A35,現金給付!$C:$C,0),1)</f>
        <v>0</v>
      </c>
      <c r="DU35" s="16">
        <f>INDEX(現金給付!Q:Q,MATCH($A35,現金給付!$C:$C,0),1)</f>
        <v>0</v>
      </c>
      <c r="DV35" s="16">
        <f>INDEX(現金給付!X:X,MATCH($A35,現金給付!$C:$C,0),1)</f>
        <v>0</v>
      </c>
      <c r="DW35" s="16">
        <f>INDEX(現金給付!Y:Y,MATCH($A35,現金給付!$C:$C,0),1)</f>
        <v>0</v>
      </c>
      <c r="DX35" s="16">
        <f>INDEX(現金給付!AN:AN,MATCH($A35,現金給付!$C:$C,0),1)</f>
        <v>0</v>
      </c>
      <c r="DY35" s="16">
        <f>INDEX(現金給付!AO:AO,MATCH($A35,現金給付!$C:$C,0),1)</f>
        <v>0</v>
      </c>
      <c r="DZ35" s="16">
        <f>INDEX(現金給付!AV:AV,MATCH($A35,現金給付!$C:$C,0),1)</f>
        <v>0</v>
      </c>
      <c r="EA35" s="16">
        <f>INDEX(現金給付!AW:AW,MATCH($A35,現金給付!$C:$C,0),1)</f>
        <v>0</v>
      </c>
      <c r="EB35" s="16">
        <f>INDEX(現金給付!BD:BD,MATCH($A35,現金給付!$C:$C,0),1)</f>
        <v>0</v>
      </c>
      <c r="EC35" s="16">
        <f>INDEX(現金給付!BE:BE,MATCH($A35,現金給付!$C:$C,0),1)</f>
        <v>0</v>
      </c>
      <c r="ED35" s="16">
        <f>INDEX(現金給付!BT:BT,MATCH($A35,現金給付!$C:$C,0),1)</f>
        <v>0</v>
      </c>
      <c r="EE35" s="16">
        <f>INDEX(現金給付!BU:BU,MATCH($A35,現金給付!$C:$C,0),1)</f>
        <v>0</v>
      </c>
      <c r="EF35" s="16">
        <v>0</v>
      </c>
      <c r="EG35" s="16">
        <v>0</v>
      </c>
      <c r="EH35" s="16">
        <f t="shared" si="10"/>
        <v>0</v>
      </c>
      <c r="EI35" s="16">
        <f t="shared" si="10"/>
        <v>0</v>
      </c>
      <c r="EK35" s="7">
        <f t="shared" si="15"/>
        <v>128</v>
      </c>
      <c r="EL35" s="7">
        <f t="shared" si="15"/>
        <v>6557389</v>
      </c>
      <c r="EN35" s="69">
        <f>ROUND(EL35/INDEX(被保険者数!O:O,MATCH(A35,被保険者数!A:A,0),1),0)</f>
        <v>97871</v>
      </c>
      <c r="EO35" s="1">
        <f t="shared" si="16"/>
        <v>27</v>
      </c>
      <c r="EP35" s="69">
        <f t="shared" si="11"/>
        <v>4394960</v>
      </c>
      <c r="EQ35" s="69">
        <f t="shared" si="12"/>
        <v>981810</v>
      </c>
      <c r="ER35" s="69">
        <f t="shared" si="13"/>
        <v>1180619</v>
      </c>
      <c r="ES35" s="69">
        <f>ROUND(EP35/INDEX(被保険者数!O:O,MATCH(A35,被保険者数!A:A,0),1),0)</f>
        <v>65596</v>
      </c>
      <c r="ET35" s="69">
        <f t="shared" si="17"/>
        <v>22</v>
      </c>
      <c r="EU35" s="69">
        <f>ROUND(EQ35/INDEX(被保険者数!O:O,MATCH(A35,被保険者数!A:A,0),1),0)</f>
        <v>14654</v>
      </c>
      <c r="EV35" s="1">
        <f t="shared" si="18"/>
        <v>38</v>
      </c>
    </row>
    <row r="36" spans="1:152" s="1" customFormat="1" ht="15.95" customHeight="1" x14ac:dyDescent="0.15">
      <c r="A36" s="2" t="s">
        <v>55</v>
      </c>
      <c r="B36" s="6">
        <v>15</v>
      </c>
      <c r="C36" s="7">
        <v>10993590</v>
      </c>
      <c r="D36" s="7">
        <v>8794870</v>
      </c>
      <c r="E36" s="7">
        <v>1429726</v>
      </c>
      <c r="F36" s="7">
        <v>768994</v>
      </c>
      <c r="G36" s="7">
        <v>0</v>
      </c>
      <c r="H36" s="7">
        <v>276</v>
      </c>
      <c r="I36" s="7">
        <v>5087480</v>
      </c>
      <c r="J36" s="7">
        <v>4069984</v>
      </c>
      <c r="K36" s="7">
        <v>293587</v>
      </c>
      <c r="L36" s="7">
        <v>723909</v>
      </c>
      <c r="M36" s="7">
        <v>0</v>
      </c>
      <c r="N36" s="7">
        <f t="shared" si="0"/>
        <v>291</v>
      </c>
      <c r="O36" s="7">
        <f t="shared" si="1"/>
        <v>16081070</v>
      </c>
      <c r="P36" s="7">
        <f t="shared" si="1"/>
        <v>12864854</v>
      </c>
      <c r="Q36" s="7">
        <f t="shared" si="1"/>
        <v>1723313</v>
      </c>
      <c r="R36" s="7">
        <f t="shared" si="1"/>
        <v>1492903</v>
      </c>
      <c r="S36" s="7">
        <f t="shared" si="1"/>
        <v>0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25</v>
      </c>
      <c r="AA36" s="7">
        <v>477120</v>
      </c>
      <c r="AB36" s="7">
        <v>381696</v>
      </c>
      <c r="AC36" s="7">
        <v>9338</v>
      </c>
      <c r="AD36" s="7">
        <v>86086</v>
      </c>
      <c r="AE36" s="7">
        <v>0</v>
      </c>
      <c r="AF36" s="7">
        <f t="shared" si="2"/>
        <v>25</v>
      </c>
      <c r="AG36" s="7">
        <f t="shared" si="2"/>
        <v>477120</v>
      </c>
      <c r="AH36" s="7">
        <f t="shared" si="2"/>
        <v>381696</v>
      </c>
      <c r="AI36" s="7">
        <f t="shared" si="2"/>
        <v>9338</v>
      </c>
      <c r="AJ36" s="7">
        <f t="shared" si="2"/>
        <v>86086</v>
      </c>
      <c r="AK36" s="7">
        <f t="shared" si="2"/>
        <v>0</v>
      </c>
      <c r="AL36" s="6">
        <f t="shared" si="3"/>
        <v>316</v>
      </c>
      <c r="AM36" s="7">
        <f t="shared" si="3"/>
        <v>16558190</v>
      </c>
      <c r="AN36" s="7">
        <f t="shared" si="3"/>
        <v>13246550</v>
      </c>
      <c r="AO36" s="7">
        <f t="shared" si="3"/>
        <v>1732651</v>
      </c>
      <c r="AP36" s="7">
        <f t="shared" si="3"/>
        <v>1578989</v>
      </c>
      <c r="AQ36" s="7">
        <f t="shared" si="3"/>
        <v>0</v>
      </c>
      <c r="AR36" s="7">
        <v>209</v>
      </c>
      <c r="AS36" s="7">
        <v>3490780</v>
      </c>
      <c r="AT36" s="7">
        <v>2792624</v>
      </c>
      <c r="AU36" s="7">
        <v>142062</v>
      </c>
      <c r="AV36" s="7">
        <v>556094</v>
      </c>
      <c r="AW36" s="7">
        <v>0</v>
      </c>
      <c r="AX36" s="7">
        <f t="shared" si="4"/>
        <v>525</v>
      </c>
      <c r="AY36" s="7">
        <f t="shared" si="4"/>
        <v>20048970</v>
      </c>
      <c r="AZ36" s="7">
        <f t="shared" si="4"/>
        <v>16039174</v>
      </c>
      <c r="BA36" s="7">
        <f t="shared" si="4"/>
        <v>1874713</v>
      </c>
      <c r="BB36" s="7">
        <f t="shared" si="4"/>
        <v>2135083</v>
      </c>
      <c r="BC36" s="7">
        <f t="shared" si="4"/>
        <v>0</v>
      </c>
      <c r="BD36" s="6">
        <v>15</v>
      </c>
      <c r="BE36" s="7">
        <v>425226</v>
      </c>
      <c r="BF36" s="7">
        <v>136616</v>
      </c>
      <c r="BG36" s="7">
        <v>0</v>
      </c>
      <c r="BH36" s="7">
        <v>288610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5"/>
        <v>15</v>
      </c>
      <c r="BQ36" s="7">
        <f t="shared" si="5"/>
        <v>425226</v>
      </c>
      <c r="BR36" s="7">
        <f t="shared" si="5"/>
        <v>136616</v>
      </c>
      <c r="BS36" s="7">
        <f t="shared" si="5"/>
        <v>0</v>
      </c>
      <c r="BT36" s="7">
        <f t="shared" si="5"/>
        <v>288610</v>
      </c>
      <c r="BU36" s="7">
        <f t="shared" si="5"/>
        <v>0</v>
      </c>
      <c r="BV36" s="6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f t="shared" si="6"/>
        <v>525</v>
      </c>
      <c r="CC36" s="7">
        <f t="shared" si="7"/>
        <v>20474196</v>
      </c>
      <c r="CD36" s="7">
        <f t="shared" si="7"/>
        <v>16175790</v>
      </c>
      <c r="CE36" s="7">
        <f t="shared" si="7"/>
        <v>1874713</v>
      </c>
      <c r="CF36" s="7">
        <f t="shared" si="7"/>
        <v>2423693</v>
      </c>
      <c r="CG36" s="7">
        <f t="shared" si="7"/>
        <v>0</v>
      </c>
      <c r="CH36" s="100">
        <v>19</v>
      </c>
      <c r="CI36" s="101">
        <v>130356</v>
      </c>
      <c r="CJ36" s="101">
        <v>104282</v>
      </c>
      <c r="CK36" s="101">
        <v>0</v>
      </c>
      <c r="CL36" s="101">
        <v>26074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14"/>
        <v>19</v>
      </c>
      <c r="DA36" s="101">
        <f t="shared" si="8"/>
        <v>130356</v>
      </c>
      <c r="DB36" s="101">
        <f t="shared" si="8"/>
        <v>104282</v>
      </c>
      <c r="DC36" s="101">
        <f t="shared" si="8"/>
        <v>0</v>
      </c>
      <c r="DD36" s="101">
        <f t="shared" si="8"/>
        <v>26074</v>
      </c>
      <c r="DE36" s="101">
        <f t="shared" si="8"/>
        <v>0</v>
      </c>
      <c r="DF36" s="101">
        <f t="shared" si="9"/>
        <v>544</v>
      </c>
      <c r="DG36" s="101">
        <f t="shared" si="9"/>
        <v>20604552</v>
      </c>
      <c r="DH36" s="101">
        <f t="shared" si="9"/>
        <v>16280072</v>
      </c>
      <c r="DI36" s="101">
        <f t="shared" si="9"/>
        <v>1874713</v>
      </c>
      <c r="DJ36" s="101">
        <f t="shared" si="9"/>
        <v>2449767</v>
      </c>
      <c r="DK36" s="101">
        <f t="shared" si="9"/>
        <v>0</v>
      </c>
      <c r="DL36" s="101">
        <v>13</v>
      </c>
      <c r="DM36" s="101">
        <v>51</v>
      </c>
      <c r="DN36" s="101">
        <v>64</v>
      </c>
      <c r="DO36" s="101">
        <v>0</v>
      </c>
      <c r="DP36" s="101">
        <v>3</v>
      </c>
      <c r="DR36" s="16">
        <f>INDEX(現金給付!H:H,MATCH($A36,現金給付!$C:$C,0),1)</f>
        <v>19</v>
      </c>
      <c r="DS36" s="16">
        <f>INDEX(現金給付!I:I,MATCH($A36,現金給付!$C:$C,0),1)</f>
        <v>104282</v>
      </c>
      <c r="DT36" s="16">
        <f>INDEX(現金給付!P:P,MATCH($A36,現金給付!$C:$C,0),1)</f>
        <v>0</v>
      </c>
      <c r="DU36" s="16">
        <f>INDEX(現金給付!Q:Q,MATCH($A36,現金給付!$C:$C,0),1)</f>
        <v>0</v>
      </c>
      <c r="DV36" s="16">
        <f>INDEX(現金給付!X:X,MATCH($A36,現金給付!$C:$C,0),1)</f>
        <v>0</v>
      </c>
      <c r="DW36" s="16">
        <f>INDEX(現金給付!Y:Y,MATCH($A36,現金給付!$C:$C,0),1)</f>
        <v>0</v>
      </c>
      <c r="DX36" s="16">
        <f>INDEX(現金給付!AN:AN,MATCH($A36,現金給付!$C:$C,0),1)</f>
        <v>1</v>
      </c>
      <c r="DY36" s="16">
        <f>INDEX(現金給付!AO:AO,MATCH($A36,現金給付!$C:$C,0),1)</f>
        <v>30316</v>
      </c>
      <c r="DZ36" s="16">
        <f>INDEX(現金給付!AV:AV,MATCH($A36,現金給付!$C:$C,0),1)</f>
        <v>0</v>
      </c>
      <c r="EA36" s="16">
        <f>INDEX(現金給付!AW:AW,MATCH($A36,現金給付!$C:$C,0),1)</f>
        <v>0</v>
      </c>
      <c r="EB36" s="16">
        <f>INDEX(現金給付!BD:BD,MATCH($A36,現金給付!$C:$C,0),1)</f>
        <v>0</v>
      </c>
      <c r="EC36" s="16">
        <f>INDEX(現金給付!BE:BE,MATCH($A36,現金給付!$C:$C,0),1)</f>
        <v>0</v>
      </c>
      <c r="ED36" s="16">
        <f>INDEX(現金給付!BT:BT,MATCH($A36,現金給付!$C:$C,0),1)</f>
        <v>0</v>
      </c>
      <c r="EE36" s="16">
        <f>INDEX(現金給付!BU:BU,MATCH($A36,現金給付!$C:$C,0),1)</f>
        <v>0</v>
      </c>
      <c r="EF36" s="16">
        <v>0</v>
      </c>
      <c r="EG36" s="16">
        <v>0</v>
      </c>
      <c r="EH36" s="16">
        <f t="shared" si="10"/>
        <v>20</v>
      </c>
      <c r="EI36" s="16">
        <f t="shared" si="10"/>
        <v>134598</v>
      </c>
      <c r="EK36" s="7">
        <f t="shared" si="15"/>
        <v>545</v>
      </c>
      <c r="EL36" s="7">
        <f t="shared" si="15"/>
        <v>20608794</v>
      </c>
      <c r="EN36" s="69">
        <f>ROUND(EL36/INDEX(被保険者数!O:O,MATCH(A36,被保険者数!A:A,0),1),0)</f>
        <v>150429</v>
      </c>
      <c r="EO36" s="1">
        <f t="shared" si="16"/>
        <v>12</v>
      </c>
      <c r="EP36" s="69">
        <f t="shared" si="11"/>
        <v>10993590</v>
      </c>
      <c r="EQ36" s="69">
        <f t="shared" si="12"/>
        <v>5564600</v>
      </c>
      <c r="ER36" s="69">
        <f t="shared" si="13"/>
        <v>4050604</v>
      </c>
      <c r="ES36" s="69">
        <f>ROUND(EP36/INDEX(被保険者数!O:O,MATCH(A36,被保険者数!A:A,0),1),0)</f>
        <v>80245</v>
      </c>
      <c r="ET36" s="69">
        <f t="shared" si="17"/>
        <v>16</v>
      </c>
      <c r="EU36" s="69">
        <f>ROUND(EQ36/INDEX(被保険者数!O:O,MATCH(A36,被保険者数!A:A,0),1),0)</f>
        <v>40618</v>
      </c>
      <c r="EV36" s="1">
        <f t="shared" si="18"/>
        <v>16</v>
      </c>
    </row>
    <row r="37" spans="1:152" s="1" customFormat="1" ht="15.95" customHeight="1" x14ac:dyDescent="0.15">
      <c r="A37" s="2" t="s">
        <v>56</v>
      </c>
      <c r="B37" s="6">
        <v>8</v>
      </c>
      <c r="C37" s="7">
        <v>6197340</v>
      </c>
      <c r="D37" s="7">
        <v>4957874</v>
      </c>
      <c r="E37" s="7">
        <v>797446</v>
      </c>
      <c r="F37" s="7">
        <v>442020</v>
      </c>
      <c r="G37" s="7">
        <v>0</v>
      </c>
      <c r="H37" s="7">
        <v>96</v>
      </c>
      <c r="I37" s="7">
        <v>1218820</v>
      </c>
      <c r="J37" s="7">
        <v>975056</v>
      </c>
      <c r="K37" s="7">
        <v>33546</v>
      </c>
      <c r="L37" s="7">
        <v>210218</v>
      </c>
      <c r="M37" s="7">
        <v>0</v>
      </c>
      <c r="N37" s="7">
        <f t="shared" si="0"/>
        <v>104</v>
      </c>
      <c r="O37" s="7">
        <f t="shared" si="1"/>
        <v>7416160</v>
      </c>
      <c r="P37" s="7">
        <f t="shared" si="1"/>
        <v>5932930</v>
      </c>
      <c r="Q37" s="7">
        <f t="shared" si="1"/>
        <v>830992</v>
      </c>
      <c r="R37" s="7">
        <f t="shared" si="1"/>
        <v>652238</v>
      </c>
      <c r="S37" s="7">
        <f t="shared" si="1"/>
        <v>0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14</v>
      </c>
      <c r="AA37" s="7">
        <v>141650</v>
      </c>
      <c r="AB37" s="7">
        <v>113320</v>
      </c>
      <c r="AC37" s="7">
        <v>0</v>
      </c>
      <c r="AD37" s="7">
        <v>28330</v>
      </c>
      <c r="AE37" s="7">
        <v>0</v>
      </c>
      <c r="AF37" s="7">
        <f t="shared" si="2"/>
        <v>14</v>
      </c>
      <c r="AG37" s="7">
        <f t="shared" si="2"/>
        <v>141650</v>
      </c>
      <c r="AH37" s="7">
        <f t="shared" si="2"/>
        <v>113320</v>
      </c>
      <c r="AI37" s="7">
        <f t="shared" si="2"/>
        <v>0</v>
      </c>
      <c r="AJ37" s="7">
        <f t="shared" si="2"/>
        <v>28330</v>
      </c>
      <c r="AK37" s="7">
        <f t="shared" si="2"/>
        <v>0</v>
      </c>
      <c r="AL37" s="6">
        <f t="shared" si="3"/>
        <v>118</v>
      </c>
      <c r="AM37" s="7">
        <f t="shared" si="3"/>
        <v>7557810</v>
      </c>
      <c r="AN37" s="7">
        <f t="shared" si="3"/>
        <v>6046250</v>
      </c>
      <c r="AO37" s="7">
        <f t="shared" si="3"/>
        <v>830992</v>
      </c>
      <c r="AP37" s="7">
        <f t="shared" si="3"/>
        <v>680568</v>
      </c>
      <c r="AQ37" s="7">
        <f t="shared" si="3"/>
        <v>0</v>
      </c>
      <c r="AR37" s="7">
        <v>50</v>
      </c>
      <c r="AS37" s="7">
        <v>516120</v>
      </c>
      <c r="AT37" s="7">
        <v>412896</v>
      </c>
      <c r="AU37" s="7">
        <v>2661</v>
      </c>
      <c r="AV37" s="7">
        <v>99535</v>
      </c>
      <c r="AW37" s="7">
        <v>1028</v>
      </c>
      <c r="AX37" s="7">
        <f t="shared" si="4"/>
        <v>168</v>
      </c>
      <c r="AY37" s="7">
        <f t="shared" si="4"/>
        <v>8073930</v>
      </c>
      <c r="AZ37" s="7">
        <f t="shared" si="4"/>
        <v>6459146</v>
      </c>
      <c r="BA37" s="7">
        <f t="shared" si="4"/>
        <v>833653</v>
      </c>
      <c r="BB37" s="7">
        <f t="shared" si="4"/>
        <v>780103</v>
      </c>
      <c r="BC37" s="7">
        <f t="shared" si="4"/>
        <v>1028</v>
      </c>
      <c r="BD37" s="6">
        <v>8</v>
      </c>
      <c r="BE37" s="7">
        <v>252558</v>
      </c>
      <c r="BF37" s="7">
        <v>66838</v>
      </c>
      <c r="BG37" s="7">
        <v>0</v>
      </c>
      <c r="BH37" s="7">
        <v>185720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5"/>
        <v>8</v>
      </c>
      <c r="BQ37" s="7">
        <f t="shared" si="5"/>
        <v>252558</v>
      </c>
      <c r="BR37" s="7">
        <f t="shared" si="5"/>
        <v>66838</v>
      </c>
      <c r="BS37" s="7">
        <f t="shared" si="5"/>
        <v>0</v>
      </c>
      <c r="BT37" s="7">
        <f t="shared" si="5"/>
        <v>185720</v>
      </c>
      <c r="BU37" s="7">
        <f t="shared" si="5"/>
        <v>0</v>
      </c>
      <c r="BV37" s="6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f t="shared" si="6"/>
        <v>168</v>
      </c>
      <c r="CC37" s="7">
        <f t="shared" si="7"/>
        <v>8326488</v>
      </c>
      <c r="CD37" s="7">
        <f t="shared" si="7"/>
        <v>6525984</v>
      </c>
      <c r="CE37" s="7">
        <f t="shared" si="7"/>
        <v>833653</v>
      </c>
      <c r="CF37" s="7">
        <f t="shared" si="7"/>
        <v>965823</v>
      </c>
      <c r="CG37" s="7">
        <f t="shared" si="7"/>
        <v>1028</v>
      </c>
      <c r="CH37" s="100">
        <v>0</v>
      </c>
      <c r="CI37" s="101">
        <v>0</v>
      </c>
      <c r="CJ37" s="101">
        <v>0</v>
      </c>
      <c r="CK37" s="101">
        <v>0</v>
      </c>
      <c r="CL37" s="101">
        <v>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14"/>
        <v>0</v>
      </c>
      <c r="DA37" s="101">
        <f t="shared" si="8"/>
        <v>0</v>
      </c>
      <c r="DB37" s="101">
        <f t="shared" si="8"/>
        <v>0</v>
      </c>
      <c r="DC37" s="101">
        <f t="shared" si="8"/>
        <v>0</v>
      </c>
      <c r="DD37" s="101">
        <f t="shared" si="8"/>
        <v>0</v>
      </c>
      <c r="DE37" s="101">
        <f t="shared" si="8"/>
        <v>0</v>
      </c>
      <c r="DF37" s="101">
        <f t="shared" si="9"/>
        <v>168</v>
      </c>
      <c r="DG37" s="101">
        <f t="shared" si="9"/>
        <v>8326488</v>
      </c>
      <c r="DH37" s="101">
        <f t="shared" si="9"/>
        <v>6525984</v>
      </c>
      <c r="DI37" s="101">
        <f t="shared" si="9"/>
        <v>833653</v>
      </c>
      <c r="DJ37" s="101">
        <f t="shared" si="9"/>
        <v>965823</v>
      </c>
      <c r="DK37" s="101">
        <f t="shared" si="9"/>
        <v>1028</v>
      </c>
      <c r="DL37" s="101">
        <v>6</v>
      </c>
      <c r="DM37" s="101">
        <v>13</v>
      </c>
      <c r="DN37" s="101">
        <v>19</v>
      </c>
      <c r="DO37" s="101">
        <v>0</v>
      </c>
      <c r="DP37" s="101">
        <v>0</v>
      </c>
      <c r="DR37" s="16">
        <f>INDEX(現金給付!H:H,MATCH($A37,現金給付!$C:$C,0),1)</f>
        <v>0</v>
      </c>
      <c r="DS37" s="16">
        <f>INDEX(現金給付!I:I,MATCH($A37,現金給付!$C:$C,0),1)</f>
        <v>0</v>
      </c>
      <c r="DT37" s="16">
        <f>INDEX(現金給付!P:P,MATCH($A37,現金給付!$C:$C,0),1)</f>
        <v>0</v>
      </c>
      <c r="DU37" s="16">
        <f>INDEX(現金給付!Q:Q,MATCH($A37,現金給付!$C:$C,0),1)</f>
        <v>0</v>
      </c>
      <c r="DV37" s="16">
        <f>INDEX(現金給付!X:X,MATCH($A37,現金給付!$C:$C,0),1)</f>
        <v>0</v>
      </c>
      <c r="DW37" s="16">
        <f>INDEX(現金給付!Y:Y,MATCH($A37,現金給付!$C:$C,0),1)</f>
        <v>0</v>
      </c>
      <c r="DX37" s="16">
        <f>INDEX(現金給付!AN:AN,MATCH($A37,現金給付!$C:$C,0),1)</f>
        <v>1</v>
      </c>
      <c r="DY37" s="16">
        <f>INDEX(現金給付!AO:AO,MATCH($A37,現金給付!$C:$C,0),1)</f>
        <v>6614</v>
      </c>
      <c r="DZ37" s="16">
        <f>INDEX(現金給付!AV:AV,MATCH($A37,現金給付!$C:$C,0),1)</f>
        <v>0</v>
      </c>
      <c r="EA37" s="16">
        <f>INDEX(現金給付!AW:AW,MATCH($A37,現金給付!$C:$C,0),1)</f>
        <v>0</v>
      </c>
      <c r="EB37" s="16">
        <f>INDEX(現金給付!BD:BD,MATCH($A37,現金給付!$C:$C,0),1)</f>
        <v>0</v>
      </c>
      <c r="EC37" s="16">
        <f>INDEX(現金給付!BE:BE,MATCH($A37,現金給付!$C:$C,0),1)</f>
        <v>0</v>
      </c>
      <c r="ED37" s="16">
        <f>INDEX(現金給付!BT:BT,MATCH($A37,現金給付!$C:$C,0),1)</f>
        <v>0</v>
      </c>
      <c r="EE37" s="16">
        <f>INDEX(現金給付!BU:BU,MATCH($A37,現金給付!$C:$C,0),1)</f>
        <v>0</v>
      </c>
      <c r="EF37" s="16">
        <v>0</v>
      </c>
      <c r="EG37" s="16">
        <v>0</v>
      </c>
      <c r="EH37" s="16">
        <f t="shared" si="10"/>
        <v>1</v>
      </c>
      <c r="EI37" s="16">
        <f t="shared" si="10"/>
        <v>6614</v>
      </c>
      <c r="EK37" s="7">
        <f t="shared" si="15"/>
        <v>169</v>
      </c>
      <c r="EL37" s="7">
        <f t="shared" si="15"/>
        <v>8333102</v>
      </c>
      <c r="EN37" s="69">
        <f>ROUND(EL37/INDEX(被保険者数!O:O,MATCH(A37,被保険者数!A:A,0),1),0)</f>
        <v>148805</v>
      </c>
      <c r="EO37" s="1">
        <f t="shared" si="16"/>
        <v>13</v>
      </c>
      <c r="EP37" s="69">
        <f t="shared" si="11"/>
        <v>6197340</v>
      </c>
      <c r="EQ37" s="69">
        <f t="shared" si="12"/>
        <v>1360470</v>
      </c>
      <c r="ER37" s="69">
        <f t="shared" si="13"/>
        <v>775292</v>
      </c>
      <c r="ES37" s="69">
        <f>ROUND(EP37/INDEX(被保険者数!O:O,MATCH(A37,被保険者数!A:A,0),1),0)</f>
        <v>110667</v>
      </c>
      <c r="ET37" s="69">
        <f t="shared" si="17"/>
        <v>1</v>
      </c>
      <c r="EU37" s="69">
        <f>ROUND(EQ37/INDEX(被保険者数!O:O,MATCH(A37,被保険者数!A:A,0),1),0)</f>
        <v>24294</v>
      </c>
      <c r="EV37" s="1">
        <f t="shared" si="18"/>
        <v>31</v>
      </c>
    </row>
    <row r="38" spans="1:152" s="1" customFormat="1" ht="15.95" customHeight="1" x14ac:dyDescent="0.15">
      <c r="A38" s="2" t="s">
        <v>63</v>
      </c>
      <c r="B38" s="6">
        <v>4</v>
      </c>
      <c r="C38" s="7">
        <v>2492300</v>
      </c>
      <c r="D38" s="7">
        <v>1993838</v>
      </c>
      <c r="E38" s="7">
        <v>292452</v>
      </c>
      <c r="F38" s="7">
        <v>206010</v>
      </c>
      <c r="G38" s="7">
        <v>0</v>
      </c>
      <c r="H38" s="7">
        <v>189</v>
      </c>
      <c r="I38" s="7">
        <v>3226070</v>
      </c>
      <c r="J38" s="7">
        <v>2580856</v>
      </c>
      <c r="K38" s="7">
        <v>64674</v>
      </c>
      <c r="L38" s="7">
        <v>580540</v>
      </c>
      <c r="M38" s="7">
        <v>0</v>
      </c>
      <c r="N38" s="7">
        <f t="shared" si="0"/>
        <v>193</v>
      </c>
      <c r="O38" s="7">
        <f t="shared" si="1"/>
        <v>5718370</v>
      </c>
      <c r="P38" s="7">
        <f t="shared" si="1"/>
        <v>4574694</v>
      </c>
      <c r="Q38" s="7">
        <f t="shared" si="1"/>
        <v>357126</v>
      </c>
      <c r="R38" s="7">
        <f t="shared" si="1"/>
        <v>786550</v>
      </c>
      <c r="S38" s="7">
        <f t="shared" si="1"/>
        <v>0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21</v>
      </c>
      <c r="AA38" s="7">
        <v>399340</v>
      </c>
      <c r="AB38" s="7">
        <v>319472</v>
      </c>
      <c r="AC38" s="7">
        <v>10045</v>
      </c>
      <c r="AD38" s="7">
        <v>69823</v>
      </c>
      <c r="AE38" s="7">
        <v>0</v>
      </c>
      <c r="AF38" s="7">
        <f t="shared" si="2"/>
        <v>21</v>
      </c>
      <c r="AG38" s="7">
        <f t="shared" si="2"/>
        <v>399340</v>
      </c>
      <c r="AH38" s="7">
        <f t="shared" si="2"/>
        <v>319472</v>
      </c>
      <c r="AI38" s="7">
        <f t="shared" si="2"/>
        <v>10045</v>
      </c>
      <c r="AJ38" s="7">
        <f t="shared" si="2"/>
        <v>69823</v>
      </c>
      <c r="AK38" s="7">
        <f t="shared" si="2"/>
        <v>0</v>
      </c>
      <c r="AL38" s="6">
        <f t="shared" si="3"/>
        <v>214</v>
      </c>
      <c r="AM38" s="7">
        <f t="shared" si="3"/>
        <v>6117710</v>
      </c>
      <c r="AN38" s="7">
        <f t="shared" si="3"/>
        <v>4894166</v>
      </c>
      <c r="AO38" s="7">
        <f t="shared" si="3"/>
        <v>367171</v>
      </c>
      <c r="AP38" s="7">
        <f t="shared" si="3"/>
        <v>856373</v>
      </c>
      <c r="AQ38" s="7">
        <f t="shared" si="3"/>
        <v>0</v>
      </c>
      <c r="AR38" s="7">
        <v>52</v>
      </c>
      <c r="AS38" s="7">
        <v>2434970</v>
      </c>
      <c r="AT38" s="7">
        <v>1947976</v>
      </c>
      <c r="AU38" s="7">
        <v>234383</v>
      </c>
      <c r="AV38" s="7">
        <v>252611</v>
      </c>
      <c r="AW38" s="7">
        <v>0</v>
      </c>
      <c r="AX38" s="7">
        <f t="shared" si="4"/>
        <v>266</v>
      </c>
      <c r="AY38" s="7">
        <f t="shared" si="4"/>
        <v>8552680</v>
      </c>
      <c r="AZ38" s="7">
        <f t="shared" si="4"/>
        <v>6842142</v>
      </c>
      <c r="BA38" s="7">
        <f t="shared" si="4"/>
        <v>601554</v>
      </c>
      <c r="BB38" s="7">
        <f t="shared" si="4"/>
        <v>1108984</v>
      </c>
      <c r="BC38" s="7">
        <f t="shared" si="4"/>
        <v>0</v>
      </c>
      <c r="BD38" s="6">
        <v>4</v>
      </c>
      <c r="BE38" s="7">
        <v>68494</v>
      </c>
      <c r="BF38" s="7">
        <v>22554</v>
      </c>
      <c r="BG38" s="7">
        <v>0</v>
      </c>
      <c r="BH38" s="7">
        <v>45940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5"/>
        <v>4</v>
      </c>
      <c r="BQ38" s="7">
        <f t="shared" si="5"/>
        <v>68494</v>
      </c>
      <c r="BR38" s="7">
        <f t="shared" si="5"/>
        <v>22554</v>
      </c>
      <c r="BS38" s="7">
        <f t="shared" si="5"/>
        <v>0</v>
      </c>
      <c r="BT38" s="7">
        <f t="shared" si="5"/>
        <v>45940</v>
      </c>
      <c r="BU38" s="7">
        <f t="shared" si="5"/>
        <v>0</v>
      </c>
      <c r="BV38" s="6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f t="shared" si="6"/>
        <v>266</v>
      </c>
      <c r="CC38" s="7">
        <f t="shared" si="7"/>
        <v>8621174</v>
      </c>
      <c r="CD38" s="7">
        <f t="shared" si="7"/>
        <v>6864696</v>
      </c>
      <c r="CE38" s="7">
        <f t="shared" si="7"/>
        <v>601554</v>
      </c>
      <c r="CF38" s="7">
        <f t="shared" si="7"/>
        <v>1154924</v>
      </c>
      <c r="CG38" s="7">
        <f t="shared" si="7"/>
        <v>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14"/>
        <v>0</v>
      </c>
      <c r="DA38" s="101">
        <f t="shared" si="8"/>
        <v>0</v>
      </c>
      <c r="DB38" s="101">
        <f t="shared" si="8"/>
        <v>0</v>
      </c>
      <c r="DC38" s="101">
        <f t="shared" si="8"/>
        <v>0</v>
      </c>
      <c r="DD38" s="101">
        <f t="shared" si="8"/>
        <v>0</v>
      </c>
      <c r="DE38" s="101">
        <f t="shared" si="8"/>
        <v>0</v>
      </c>
      <c r="DF38" s="101">
        <f t="shared" si="9"/>
        <v>266</v>
      </c>
      <c r="DG38" s="101">
        <f t="shared" si="9"/>
        <v>8621174</v>
      </c>
      <c r="DH38" s="101">
        <f t="shared" si="9"/>
        <v>6864696</v>
      </c>
      <c r="DI38" s="101">
        <f t="shared" si="9"/>
        <v>601554</v>
      </c>
      <c r="DJ38" s="101">
        <f t="shared" si="9"/>
        <v>1154924</v>
      </c>
      <c r="DK38" s="101">
        <f t="shared" si="9"/>
        <v>0</v>
      </c>
      <c r="DL38" s="101">
        <v>3</v>
      </c>
      <c r="DM38" s="101">
        <v>32</v>
      </c>
      <c r="DN38" s="101">
        <v>35</v>
      </c>
      <c r="DO38" s="101">
        <v>0</v>
      </c>
      <c r="DP38" s="101">
        <v>0</v>
      </c>
      <c r="DR38" s="16">
        <f>INDEX(現金給付!H:H,MATCH($A38,現金給付!$C:$C,0),1)</f>
        <v>0</v>
      </c>
      <c r="DS38" s="16">
        <f>INDEX(現金給付!I:I,MATCH($A38,現金給付!$C:$C,0),1)</f>
        <v>0</v>
      </c>
      <c r="DT38" s="16">
        <f>INDEX(現金給付!P:P,MATCH($A38,現金給付!$C:$C,0),1)</f>
        <v>0</v>
      </c>
      <c r="DU38" s="16">
        <f>INDEX(現金給付!Q:Q,MATCH($A38,現金給付!$C:$C,0),1)</f>
        <v>0</v>
      </c>
      <c r="DV38" s="16">
        <f>INDEX(現金給付!X:X,MATCH($A38,現金給付!$C:$C,0),1)</f>
        <v>0</v>
      </c>
      <c r="DW38" s="16">
        <f>INDEX(現金給付!Y:Y,MATCH($A38,現金給付!$C:$C,0),1)</f>
        <v>0</v>
      </c>
      <c r="DX38" s="16">
        <f>INDEX(現金給付!AN:AN,MATCH($A38,現金給付!$C:$C,0),1)</f>
        <v>1</v>
      </c>
      <c r="DY38" s="16">
        <f>INDEX(現金給付!AO:AO,MATCH($A38,現金給付!$C:$C,0),1)</f>
        <v>25160</v>
      </c>
      <c r="DZ38" s="16">
        <f>INDEX(現金給付!AV:AV,MATCH($A38,現金給付!$C:$C,0),1)</f>
        <v>0</v>
      </c>
      <c r="EA38" s="16">
        <f>INDEX(現金給付!AW:AW,MATCH($A38,現金給付!$C:$C,0),1)</f>
        <v>0</v>
      </c>
      <c r="EB38" s="16">
        <f>INDEX(現金給付!BD:BD,MATCH($A38,現金給付!$C:$C,0),1)</f>
        <v>0</v>
      </c>
      <c r="EC38" s="16">
        <f>INDEX(現金給付!BE:BE,MATCH($A38,現金給付!$C:$C,0),1)</f>
        <v>0</v>
      </c>
      <c r="ED38" s="16">
        <f>INDEX(現金給付!BT:BT,MATCH($A38,現金給付!$C:$C,0),1)</f>
        <v>0</v>
      </c>
      <c r="EE38" s="16">
        <f>INDEX(現金給付!BU:BU,MATCH($A38,現金給付!$C:$C,0),1)</f>
        <v>0</v>
      </c>
      <c r="EF38" s="16">
        <v>0</v>
      </c>
      <c r="EG38" s="16">
        <v>0</v>
      </c>
      <c r="EH38" s="16">
        <f t="shared" si="10"/>
        <v>1</v>
      </c>
      <c r="EI38" s="16">
        <f t="shared" si="10"/>
        <v>25160</v>
      </c>
      <c r="EK38" s="7">
        <f t="shared" si="15"/>
        <v>267</v>
      </c>
      <c r="EL38" s="7">
        <f t="shared" si="15"/>
        <v>8646334</v>
      </c>
      <c r="EN38" s="69">
        <f>ROUND(EL38/INDEX(被保険者数!O:O,MATCH(A38,被保険者数!A:A,0),1),0)</f>
        <v>50861</v>
      </c>
      <c r="EO38" s="1">
        <f t="shared" si="16"/>
        <v>40</v>
      </c>
      <c r="EP38" s="69">
        <f t="shared" si="11"/>
        <v>2492300</v>
      </c>
      <c r="EQ38" s="69">
        <f t="shared" si="12"/>
        <v>3625410</v>
      </c>
      <c r="ER38" s="69">
        <f t="shared" si="13"/>
        <v>2528624</v>
      </c>
      <c r="ES38" s="69">
        <f>ROUND(EP38/INDEX(被保険者数!O:O,MATCH(A38,被保険者数!A:A,0),1),0)</f>
        <v>14661</v>
      </c>
      <c r="ET38" s="69">
        <f t="shared" si="17"/>
        <v>41</v>
      </c>
      <c r="EU38" s="69">
        <f>ROUND(EQ38/INDEX(被保険者数!O:O,MATCH(A38,被保険者数!A:A,0),1),0)</f>
        <v>21326</v>
      </c>
      <c r="EV38" s="1">
        <f t="shared" si="18"/>
        <v>34</v>
      </c>
    </row>
    <row r="39" spans="1:152" s="1" customFormat="1" ht="15.95" customHeight="1" x14ac:dyDescent="0.15">
      <c r="A39" s="2" t="s">
        <v>64</v>
      </c>
      <c r="B39" s="6">
        <v>5</v>
      </c>
      <c r="C39" s="7">
        <v>6434380</v>
      </c>
      <c r="D39" s="7">
        <v>5147504</v>
      </c>
      <c r="E39" s="7">
        <v>1012076</v>
      </c>
      <c r="F39" s="7">
        <v>274800</v>
      </c>
      <c r="G39" s="7">
        <v>0</v>
      </c>
      <c r="H39" s="7">
        <v>98</v>
      </c>
      <c r="I39" s="7">
        <v>941400</v>
      </c>
      <c r="J39" s="7">
        <v>753120</v>
      </c>
      <c r="K39" s="7">
        <v>7778</v>
      </c>
      <c r="L39" s="7">
        <v>180502</v>
      </c>
      <c r="M39" s="7">
        <v>0</v>
      </c>
      <c r="N39" s="7">
        <f t="shared" si="0"/>
        <v>103</v>
      </c>
      <c r="O39" s="7">
        <f t="shared" si="1"/>
        <v>7375780</v>
      </c>
      <c r="P39" s="7">
        <f t="shared" si="1"/>
        <v>5900624</v>
      </c>
      <c r="Q39" s="7">
        <f t="shared" si="1"/>
        <v>1019854</v>
      </c>
      <c r="R39" s="7">
        <f t="shared" si="1"/>
        <v>455302</v>
      </c>
      <c r="S39" s="7">
        <f t="shared" si="1"/>
        <v>0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28</v>
      </c>
      <c r="AA39" s="7">
        <v>334570</v>
      </c>
      <c r="AB39" s="7">
        <v>267656</v>
      </c>
      <c r="AC39" s="7">
        <v>544</v>
      </c>
      <c r="AD39" s="7">
        <v>66370</v>
      </c>
      <c r="AE39" s="7">
        <v>0</v>
      </c>
      <c r="AF39" s="7">
        <f t="shared" si="2"/>
        <v>28</v>
      </c>
      <c r="AG39" s="7">
        <f t="shared" si="2"/>
        <v>334570</v>
      </c>
      <c r="AH39" s="7">
        <f t="shared" si="2"/>
        <v>267656</v>
      </c>
      <c r="AI39" s="7">
        <f t="shared" si="2"/>
        <v>544</v>
      </c>
      <c r="AJ39" s="7">
        <f t="shared" si="2"/>
        <v>66370</v>
      </c>
      <c r="AK39" s="7">
        <f t="shared" si="2"/>
        <v>0</v>
      </c>
      <c r="AL39" s="6">
        <f t="shared" si="3"/>
        <v>131</v>
      </c>
      <c r="AM39" s="7">
        <f t="shared" si="3"/>
        <v>7710350</v>
      </c>
      <c r="AN39" s="7">
        <f t="shared" si="3"/>
        <v>6168280</v>
      </c>
      <c r="AO39" s="7">
        <f t="shared" si="3"/>
        <v>1020398</v>
      </c>
      <c r="AP39" s="7">
        <f t="shared" si="3"/>
        <v>521672</v>
      </c>
      <c r="AQ39" s="7">
        <f t="shared" si="3"/>
        <v>0</v>
      </c>
      <c r="AR39" s="7">
        <v>40</v>
      </c>
      <c r="AS39" s="7">
        <v>160920</v>
      </c>
      <c r="AT39" s="7">
        <v>128736</v>
      </c>
      <c r="AU39" s="7">
        <v>0</v>
      </c>
      <c r="AV39" s="7">
        <v>32184</v>
      </c>
      <c r="AW39" s="7">
        <v>0</v>
      </c>
      <c r="AX39" s="7">
        <f t="shared" si="4"/>
        <v>171</v>
      </c>
      <c r="AY39" s="7">
        <f t="shared" si="4"/>
        <v>7871270</v>
      </c>
      <c r="AZ39" s="7">
        <f t="shared" si="4"/>
        <v>6297016</v>
      </c>
      <c r="BA39" s="7">
        <f t="shared" si="4"/>
        <v>1020398</v>
      </c>
      <c r="BB39" s="7">
        <f t="shared" si="4"/>
        <v>553856</v>
      </c>
      <c r="BC39" s="7">
        <f t="shared" si="4"/>
        <v>0</v>
      </c>
      <c r="BD39" s="6">
        <v>5</v>
      </c>
      <c r="BE39" s="7">
        <v>227636</v>
      </c>
      <c r="BF39" s="7">
        <v>83286</v>
      </c>
      <c r="BG39" s="7">
        <v>0</v>
      </c>
      <c r="BH39" s="7">
        <v>144350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5"/>
        <v>5</v>
      </c>
      <c r="BQ39" s="7">
        <f t="shared" si="5"/>
        <v>227636</v>
      </c>
      <c r="BR39" s="7">
        <f t="shared" si="5"/>
        <v>83286</v>
      </c>
      <c r="BS39" s="7">
        <f t="shared" si="5"/>
        <v>0</v>
      </c>
      <c r="BT39" s="7">
        <f t="shared" si="5"/>
        <v>144350</v>
      </c>
      <c r="BU39" s="7">
        <f t="shared" si="5"/>
        <v>0</v>
      </c>
      <c r="BV39" s="6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f t="shared" si="6"/>
        <v>171</v>
      </c>
      <c r="CC39" s="7">
        <f t="shared" si="7"/>
        <v>8098906</v>
      </c>
      <c r="CD39" s="7">
        <f t="shared" si="7"/>
        <v>6380302</v>
      </c>
      <c r="CE39" s="7">
        <f t="shared" si="7"/>
        <v>1020398</v>
      </c>
      <c r="CF39" s="7">
        <f t="shared" si="7"/>
        <v>698206</v>
      </c>
      <c r="CG39" s="7">
        <f t="shared" si="7"/>
        <v>0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14"/>
        <v>0</v>
      </c>
      <c r="DA39" s="101">
        <f t="shared" si="8"/>
        <v>0</v>
      </c>
      <c r="DB39" s="101">
        <f t="shared" si="8"/>
        <v>0</v>
      </c>
      <c r="DC39" s="101">
        <f t="shared" si="8"/>
        <v>0</v>
      </c>
      <c r="DD39" s="101">
        <f t="shared" si="8"/>
        <v>0</v>
      </c>
      <c r="DE39" s="101">
        <f t="shared" si="8"/>
        <v>0</v>
      </c>
      <c r="DF39" s="101">
        <f t="shared" si="9"/>
        <v>171</v>
      </c>
      <c r="DG39" s="101">
        <f t="shared" si="9"/>
        <v>8098906</v>
      </c>
      <c r="DH39" s="101">
        <f t="shared" si="9"/>
        <v>6380302</v>
      </c>
      <c r="DI39" s="101">
        <f t="shared" si="9"/>
        <v>1020398</v>
      </c>
      <c r="DJ39" s="101">
        <f t="shared" si="9"/>
        <v>698206</v>
      </c>
      <c r="DK39" s="101">
        <f t="shared" si="9"/>
        <v>0</v>
      </c>
      <c r="DL39" s="101">
        <v>5</v>
      </c>
      <c r="DM39" s="101">
        <v>3</v>
      </c>
      <c r="DN39" s="101">
        <v>8</v>
      </c>
      <c r="DO39" s="101">
        <v>0</v>
      </c>
      <c r="DP39" s="101">
        <v>1</v>
      </c>
      <c r="DR39" s="16">
        <f>INDEX(現金給付!H:H,MATCH($A39,現金給付!$C:$C,0),1)</f>
        <v>0</v>
      </c>
      <c r="DS39" s="16">
        <f>INDEX(現金給付!I:I,MATCH($A39,現金給付!$C:$C,0),1)</f>
        <v>0</v>
      </c>
      <c r="DT39" s="16">
        <f>INDEX(現金給付!P:P,MATCH($A39,現金給付!$C:$C,0),1)</f>
        <v>0</v>
      </c>
      <c r="DU39" s="16">
        <f>INDEX(現金給付!Q:Q,MATCH($A39,現金給付!$C:$C,0),1)</f>
        <v>0</v>
      </c>
      <c r="DV39" s="16">
        <f>INDEX(現金給付!X:X,MATCH($A39,現金給付!$C:$C,0),1)</f>
        <v>0</v>
      </c>
      <c r="DW39" s="16">
        <f>INDEX(現金給付!Y:Y,MATCH($A39,現金給付!$C:$C,0),1)</f>
        <v>0</v>
      </c>
      <c r="DX39" s="16">
        <f>INDEX(現金給付!AN:AN,MATCH($A39,現金給付!$C:$C,0),1)</f>
        <v>0</v>
      </c>
      <c r="DY39" s="16">
        <f>INDEX(現金給付!AO:AO,MATCH($A39,現金給付!$C:$C,0),1)</f>
        <v>0</v>
      </c>
      <c r="DZ39" s="16">
        <f>INDEX(現金給付!AV:AV,MATCH($A39,現金給付!$C:$C,0),1)</f>
        <v>0</v>
      </c>
      <c r="EA39" s="16">
        <f>INDEX(現金給付!AW:AW,MATCH($A39,現金給付!$C:$C,0),1)</f>
        <v>0</v>
      </c>
      <c r="EB39" s="16">
        <f>INDEX(現金給付!BD:BD,MATCH($A39,現金給付!$C:$C,0),1)</f>
        <v>0</v>
      </c>
      <c r="EC39" s="16">
        <f>INDEX(現金給付!BE:BE,MATCH($A39,現金給付!$C:$C,0),1)</f>
        <v>0</v>
      </c>
      <c r="ED39" s="16">
        <f>INDEX(現金給付!BT:BT,MATCH($A39,現金給付!$C:$C,0),1)</f>
        <v>0</v>
      </c>
      <c r="EE39" s="16">
        <f>INDEX(現金給付!BU:BU,MATCH($A39,現金給付!$C:$C,0),1)</f>
        <v>0</v>
      </c>
      <c r="EF39" s="16">
        <v>0</v>
      </c>
      <c r="EG39" s="16">
        <v>0</v>
      </c>
      <c r="EH39" s="16">
        <f t="shared" si="10"/>
        <v>0</v>
      </c>
      <c r="EI39" s="16">
        <f t="shared" si="10"/>
        <v>0</v>
      </c>
      <c r="EK39" s="7">
        <f t="shared" si="15"/>
        <v>171</v>
      </c>
      <c r="EL39" s="7">
        <f t="shared" si="15"/>
        <v>8098906</v>
      </c>
      <c r="EN39" s="69">
        <f>ROUND(EL39/INDEX(被保険者数!O:O,MATCH(A39,被保険者数!A:A,0),1),0)</f>
        <v>42403</v>
      </c>
      <c r="EO39" s="1">
        <f t="shared" si="16"/>
        <v>41</v>
      </c>
      <c r="EP39" s="69">
        <f t="shared" si="11"/>
        <v>6434380</v>
      </c>
      <c r="EQ39" s="69">
        <f t="shared" si="12"/>
        <v>1275970</v>
      </c>
      <c r="ER39" s="69">
        <f t="shared" si="13"/>
        <v>388556</v>
      </c>
      <c r="ES39" s="69">
        <f>ROUND(EP39/INDEX(被保険者数!O:O,MATCH(A39,被保険者数!A:A,0),1),0)</f>
        <v>33688</v>
      </c>
      <c r="ET39" s="69">
        <f t="shared" si="17"/>
        <v>37</v>
      </c>
      <c r="EU39" s="69">
        <f>ROUND(EQ39/INDEX(被保険者数!O:O,MATCH(A39,被保険者数!A:A,0),1),0)</f>
        <v>6680</v>
      </c>
      <c r="EV39" s="1">
        <f t="shared" si="18"/>
        <v>42</v>
      </c>
    </row>
    <row r="40" spans="1:152" s="1" customFormat="1" ht="15.95" customHeight="1" x14ac:dyDescent="0.15">
      <c r="A40" s="2" t="s">
        <v>57</v>
      </c>
      <c r="B40" s="6">
        <v>52</v>
      </c>
      <c r="C40" s="7">
        <v>29747760</v>
      </c>
      <c r="D40" s="7">
        <v>23798214</v>
      </c>
      <c r="E40" s="7">
        <v>3372978</v>
      </c>
      <c r="F40" s="7">
        <v>2576568</v>
      </c>
      <c r="G40" s="7">
        <v>0</v>
      </c>
      <c r="H40" s="7">
        <v>976</v>
      </c>
      <c r="I40" s="7">
        <v>11664990</v>
      </c>
      <c r="J40" s="7">
        <v>9331992</v>
      </c>
      <c r="K40" s="7">
        <v>261081</v>
      </c>
      <c r="L40" s="7">
        <v>2061917</v>
      </c>
      <c r="M40" s="7">
        <v>10000</v>
      </c>
      <c r="N40" s="7">
        <f t="shared" si="0"/>
        <v>1028</v>
      </c>
      <c r="O40" s="7">
        <f t="shared" si="1"/>
        <v>41412750</v>
      </c>
      <c r="P40" s="7">
        <f t="shared" si="1"/>
        <v>33130206</v>
      </c>
      <c r="Q40" s="7">
        <f t="shared" si="1"/>
        <v>3634059</v>
      </c>
      <c r="R40" s="7">
        <f t="shared" si="1"/>
        <v>4638485</v>
      </c>
      <c r="S40" s="7">
        <f t="shared" si="1"/>
        <v>10000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151</v>
      </c>
      <c r="AA40" s="7">
        <v>2183160</v>
      </c>
      <c r="AB40" s="7">
        <v>1746528</v>
      </c>
      <c r="AC40" s="7">
        <v>17592</v>
      </c>
      <c r="AD40" s="7">
        <v>419040</v>
      </c>
      <c r="AE40" s="7">
        <v>0</v>
      </c>
      <c r="AF40" s="7">
        <f t="shared" si="2"/>
        <v>151</v>
      </c>
      <c r="AG40" s="7">
        <f t="shared" si="2"/>
        <v>2183160</v>
      </c>
      <c r="AH40" s="7">
        <f t="shared" si="2"/>
        <v>1746528</v>
      </c>
      <c r="AI40" s="7">
        <f t="shared" si="2"/>
        <v>17592</v>
      </c>
      <c r="AJ40" s="7">
        <f t="shared" si="2"/>
        <v>419040</v>
      </c>
      <c r="AK40" s="7">
        <f t="shared" si="2"/>
        <v>0</v>
      </c>
      <c r="AL40" s="6">
        <f t="shared" si="3"/>
        <v>1179</v>
      </c>
      <c r="AM40" s="7">
        <f t="shared" si="3"/>
        <v>43595910</v>
      </c>
      <c r="AN40" s="7">
        <f t="shared" si="3"/>
        <v>34876734</v>
      </c>
      <c r="AO40" s="7">
        <f t="shared" si="3"/>
        <v>3651651</v>
      </c>
      <c r="AP40" s="7">
        <f t="shared" si="3"/>
        <v>5057525</v>
      </c>
      <c r="AQ40" s="7">
        <f t="shared" si="3"/>
        <v>10000</v>
      </c>
      <c r="AR40" s="7">
        <v>820</v>
      </c>
      <c r="AS40" s="7">
        <v>11211270</v>
      </c>
      <c r="AT40" s="7">
        <v>8969016</v>
      </c>
      <c r="AU40" s="7">
        <v>285966</v>
      </c>
      <c r="AV40" s="7">
        <v>1941478</v>
      </c>
      <c r="AW40" s="7">
        <v>14810</v>
      </c>
      <c r="AX40" s="7">
        <f t="shared" si="4"/>
        <v>1999</v>
      </c>
      <c r="AY40" s="7">
        <f t="shared" si="4"/>
        <v>54807180</v>
      </c>
      <c r="AZ40" s="7">
        <f t="shared" si="4"/>
        <v>43845750</v>
      </c>
      <c r="BA40" s="7">
        <f t="shared" si="4"/>
        <v>3937617</v>
      </c>
      <c r="BB40" s="7">
        <f t="shared" si="4"/>
        <v>6999003</v>
      </c>
      <c r="BC40" s="7">
        <f t="shared" si="4"/>
        <v>24810</v>
      </c>
      <c r="BD40" s="6">
        <v>48</v>
      </c>
      <c r="BE40" s="7">
        <v>861831</v>
      </c>
      <c r="BF40" s="7">
        <v>259541</v>
      </c>
      <c r="BG40" s="7">
        <v>0</v>
      </c>
      <c r="BH40" s="7">
        <v>602290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f t="shared" si="5"/>
        <v>48</v>
      </c>
      <c r="BQ40" s="7">
        <f t="shared" si="5"/>
        <v>861831</v>
      </c>
      <c r="BR40" s="7">
        <f t="shared" si="5"/>
        <v>259541</v>
      </c>
      <c r="BS40" s="7">
        <f t="shared" si="5"/>
        <v>0</v>
      </c>
      <c r="BT40" s="7">
        <f t="shared" si="5"/>
        <v>602290</v>
      </c>
      <c r="BU40" s="7">
        <f t="shared" si="5"/>
        <v>0</v>
      </c>
      <c r="BV40" s="6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f t="shared" si="6"/>
        <v>1999</v>
      </c>
      <c r="CC40" s="7">
        <f t="shared" si="7"/>
        <v>55669011</v>
      </c>
      <c r="CD40" s="7">
        <f t="shared" si="7"/>
        <v>44105291</v>
      </c>
      <c r="CE40" s="7">
        <f t="shared" si="7"/>
        <v>3937617</v>
      </c>
      <c r="CF40" s="7">
        <f t="shared" si="7"/>
        <v>7601293</v>
      </c>
      <c r="CG40" s="7">
        <f t="shared" si="7"/>
        <v>24810</v>
      </c>
      <c r="CH40" s="100">
        <v>3</v>
      </c>
      <c r="CI40" s="101">
        <v>12442</v>
      </c>
      <c r="CJ40" s="101">
        <v>9953</v>
      </c>
      <c r="CK40" s="101">
        <v>0</v>
      </c>
      <c r="CL40" s="101">
        <v>2489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14"/>
        <v>3</v>
      </c>
      <c r="DA40" s="101">
        <f t="shared" si="8"/>
        <v>12442</v>
      </c>
      <c r="DB40" s="101">
        <f t="shared" si="8"/>
        <v>9953</v>
      </c>
      <c r="DC40" s="101">
        <f t="shared" si="8"/>
        <v>0</v>
      </c>
      <c r="DD40" s="101">
        <f t="shared" si="8"/>
        <v>2489</v>
      </c>
      <c r="DE40" s="101">
        <f t="shared" si="8"/>
        <v>0</v>
      </c>
      <c r="DF40" s="101">
        <f t="shared" si="9"/>
        <v>2002</v>
      </c>
      <c r="DG40" s="101">
        <f t="shared" si="9"/>
        <v>55681453</v>
      </c>
      <c r="DH40" s="101">
        <f t="shared" si="9"/>
        <v>44115244</v>
      </c>
      <c r="DI40" s="101">
        <f t="shared" si="9"/>
        <v>3937617</v>
      </c>
      <c r="DJ40" s="101">
        <f t="shared" si="9"/>
        <v>7603782</v>
      </c>
      <c r="DK40" s="101">
        <f t="shared" si="9"/>
        <v>24810</v>
      </c>
      <c r="DL40" s="101">
        <v>35</v>
      </c>
      <c r="DM40" s="101">
        <v>151</v>
      </c>
      <c r="DN40" s="101">
        <v>186</v>
      </c>
      <c r="DO40" s="101">
        <v>2</v>
      </c>
      <c r="DP40" s="101">
        <v>0</v>
      </c>
      <c r="DR40" s="16">
        <f>INDEX(現金給付!H:H,MATCH($A40,現金給付!$C:$C,0),1)</f>
        <v>3</v>
      </c>
      <c r="DS40" s="16">
        <f>INDEX(現金給付!I:I,MATCH($A40,現金給付!$C:$C,0),1)</f>
        <v>9953</v>
      </c>
      <c r="DT40" s="16">
        <f>INDEX(現金給付!P:P,MATCH($A40,現金給付!$C:$C,0),1)</f>
        <v>2</v>
      </c>
      <c r="DU40" s="16">
        <f>INDEX(現金給付!Q:Q,MATCH($A40,現金給付!$C:$C,0),1)</f>
        <v>13852</v>
      </c>
      <c r="DV40" s="16">
        <f>INDEX(現金給付!X:X,MATCH($A40,現金給付!$C:$C,0),1)</f>
        <v>0</v>
      </c>
      <c r="DW40" s="16">
        <f>INDEX(現金給付!Y:Y,MATCH($A40,現金給付!$C:$C,0),1)</f>
        <v>0</v>
      </c>
      <c r="DX40" s="16">
        <f>INDEX(現金給付!AN:AN,MATCH($A40,現金給付!$C:$C,0),1)</f>
        <v>0</v>
      </c>
      <c r="DY40" s="16">
        <f>INDEX(現金給付!AO:AO,MATCH($A40,現金給付!$C:$C,0),1)</f>
        <v>0</v>
      </c>
      <c r="DZ40" s="16">
        <f>INDEX(現金給付!AV:AV,MATCH($A40,現金給付!$C:$C,0),1)</f>
        <v>0</v>
      </c>
      <c r="EA40" s="16">
        <f>INDEX(現金給付!AW:AW,MATCH($A40,現金給付!$C:$C,0),1)</f>
        <v>0</v>
      </c>
      <c r="EB40" s="16">
        <f>INDEX(現金給付!BD:BD,MATCH($A40,現金給付!$C:$C,0),1)</f>
        <v>0</v>
      </c>
      <c r="EC40" s="16">
        <f>INDEX(現金給付!BE:BE,MATCH($A40,現金給付!$C:$C,0),1)</f>
        <v>0</v>
      </c>
      <c r="ED40" s="16">
        <f>INDEX(現金給付!BT:BT,MATCH($A40,現金給付!$C:$C,0),1)</f>
        <v>0</v>
      </c>
      <c r="EE40" s="16">
        <f>INDEX(現金給付!BU:BU,MATCH($A40,現金給付!$C:$C,0),1)</f>
        <v>0</v>
      </c>
      <c r="EF40" s="16">
        <v>0</v>
      </c>
      <c r="EG40" s="16">
        <v>0</v>
      </c>
      <c r="EH40" s="16">
        <f t="shared" si="10"/>
        <v>5</v>
      </c>
      <c r="EI40" s="16">
        <f t="shared" si="10"/>
        <v>23805</v>
      </c>
      <c r="EK40" s="7">
        <f t="shared" si="15"/>
        <v>2004</v>
      </c>
      <c r="EL40" s="7">
        <f t="shared" si="15"/>
        <v>55692816</v>
      </c>
      <c r="EN40" s="69">
        <f>ROUND(EL40/INDEX(被保険者数!O:O,MATCH(A40,被保険者数!A:A,0),1),0)</f>
        <v>51759</v>
      </c>
      <c r="EO40" s="1">
        <f t="shared" si="16"/>
        <v>39</v>
      </c>
      <c r="EP40" s="69">
        <f t="shared" si="11"/>
        <v>29747760</v>
      </c>
      <c r="EQ40" s="69">
        <f t="shared" si="12"/>
        <v>13848150</v>
      </c>
      <c r="ER40" s="69">
        <f t="shared" si="13"/>
        <v>12096906</v>
      </c>
      <c r="ES40" s="69">
        <f>ROUND(EP40/INDEX(被保険者数!O:O,MATCH(A40,被保険者数!A:A,0),1),0)</f>
        <v>27647</v>
      </c>
      <c r="ET40" s="69">
        <f t="shared" si="17"/>
        <v>39</v>
      </c>
      <c r="EU40" s="69">
        <f>ROUND(EQ40/INDEX(被保険者数!O:O,MATCH(A40,被保険者数!A:A,0),1),0)</f>
        <v>12870</v>
      </c>
      <c r="EV40" s="1">
        <f t="shared" si="18"/>
        <v>40</v>
      </c>
    </row>
    <row r="41" spans="1:152" s="1" customFormat="1" ht="15.95" customHeight="1" x14ac:dyDescent="0.15">
      <c r="A41" s="2" t="s">
        <v>58</v>
      </c>
      <c r="B41" s="6">
        <v>293</v>
      </c>
      <c r="C41" s="7">
        <v>207893540</v>
      </c>
      <c r="D41" s="7">
        <v>166314824</v>
      </c>
      <c r="E41" s="7">
        <v>27270196</v>
      </c>
      <c r="F41" s="7">
        <v>13911130</v>
      </c>
      <c r="G41" s="7">
        <v>397390</v>
      </c>
      <c r="H41" s="7">
        <v>6301</v>
      </c>
      <c r="I41" s="7">
        <v>108658750</v>
      </c>
      <c r="J41" s="7">
        <v>86927000</v>
      </c>
      <c r="K41" s="7">
        <v>6221084</v>
      </c>
      <c r="L41" s="7">
        <v>15251756</v>
      </c>
      <c r="M41" s="7">
        <v>258910</v>
      </c>
      <c r="N41" s="7">
        <f t="shared" si="0"/>
        <v>6594</v>
      </c>
      <c r="O41" s="7">
        <f t="shared" si="1"/>
        <v>316552290</v>
      </c>
      <c r="P41" s="7">
        <f t="shared" si="1"/>
        <v>253241824</v>
      </c>
      <c r="Q41" s="7">
        <f t="shared" si="1"/>
        <v>33491280</v>
      </c>
      <c r="R41" s="7">
        <f t="shared" si="1"/>
        <v>29162886</v>
      </c>
      <c r="S41" s="7">
        <f t="shared" si="1"/>
        <v>656300</v>
      </c>
      <c r="T41" s="6">
        <v>1</v>
      </c>
      <c r="U41" s="7">
        <v>174080</v>
      </c>
      <c r="V41" s="7">
        <v>139260</v>
      </c>
      <c r="W41" s="7">
        <v>0</v>
      </c>
      <c r="X41" s="7">
        <v>34820</v>
      </c>
      <c r="Y41" s="7">
        <v>0</v>
      </c>
      <c r="Z41" s="7">
        <v>951</v>
      </c>
      <c r="AA41" s="7">
        <v>13309130</v>
      </c>
      <c r="AB41" s="7">
        <v>10647304</v>
      </c>
      <c r="AC41" s="7">
        <v>196960</v>
      </c>
      <c r="AD41" s="7">
        <v>2464866</v>
      </c>
      <c r="AE41" s="7">
        <v>0</v>
      </c>
      <c r="AF41" s="7">
        <f t="shared" si="2"/>
        <v>952</v>
      </c>
      <c r="AG41" s="7">
        <f t="shared" si="2"/>
        <v>13483210</v>
      </c>
      <c r="AH41" s="7">
        <f t="shared" si="2"/>
        <v>10786564</v>
      </c>
      <c r="AI41" s="7">
        <f t="shared" si="2"/>
        <v>196960</v>
      </c>
      <c r="AJ41" s="7">
        <f t="shared" si="2"/>
        <v>2499686</v>
      </c>
      <c r="AK41" s="7">
        <f t="shared" si="2"/>
        <v>0</v>
      </c>
      <c r="AL41" s="6">
        <f t="shared" si="3"/>
        <v>7546</v>
      </c>
      <c r="AM41" s="7">
        <f t="shared" si="3"/>
        <v>330035500</v>
      </c>
      <c r="AN41" s="7">
        <f t="shared" si="3"/>
        <v>264028388</v>
      </c>
      <c r="AO41" s="7">
        <f t="shared" si="3"/>
        <v>33688240</v>
      </c>
      <c r="AP41" s="7">
        <f t="shared" si="3"/>
        <v>31662572</v>
      </c>
      <c r="AQ41" s="7">
        <f t="shared" si="3"/>
        <v>656300</v>
      </c>
      <c r="AR41" s="7">
        <v>4695</v>
      </c>
      <c r="AS41" s="7">
        <v>65842040</v>
      </c>
      <c r="AT41" s="7">
        <v>52673628</v>
      </c>
      <c r="AU41" s="7">
        <v>3885390</v>
      </c>
      <c r="AV41" s="7">
        <v>8690590</v>
      </c>
      <c r="AW41" s="7">
        <v>592432</v>
      </c>
      <c r="AX41" s="7">
        <f t="shared" si="4"/>
        <v>12241</v>
      </c>
      <c r="AY41" s="7">
        <f t="shared" si="4"/>
        <v>395877540</v>
      </c>
      <c r="AZ41" s="7">
        <f t="shared" si="4"/>
        <v>316702016</v>
      </c>
      <c r="BA41" s="7">
        <f t="shared" si="4"/>
        <v>37573630</v>
      </c>
      <c r="BB41" s="7">
        <f t="shared" si="4"/>
        <v>40353162</v>
      </c>
      <c r="BC41" s="7">
        <f t="shared" si="4"/>
        <v>1248732</v>
      </c>
      <c r="BD41" s="6">
        <v>279</v>
      </c>
      <c r="BE41" s="7">
        <v>7571168</v>
      </c>
      <c r="BF41" s="7">
        <v>2261448</v>
      </c>
      <c r="BG41" s="7">
        <v>0</v>
      </c>
      <c r="BH41" s="7">
        <v>5295920</v>
      </c>
      <c r="BI41" s="7">
        <v>13800</v>
      </c>
      <c r="BJ41" s="7">
        <v>1</v>
      </c>
      <c r="BK41" s="7">
        <v>6030</v>
      </c>
      <c r="BL41" s="7">
        <v>1620</v>
      </c>
      <c r="BM41" s="7">
        <v>0</v>
      </c>
      <c r="BN41" s="7">
        <v>4410</v>
      </c>
      <c r="BO41" s="7">
        <v>0</v>
      </c>
      <c r="BP41" s="7">
        <f t="shared" si="5"/>
        <v>280</v>
      </c>
      <c r="BQ41" s="7">
        <f t="shared" si="5"/>
        <v>7577198</v>
      </c>
      <c r="BR41" s="7">
        <f t="shared" si="5"/>
        <v>2263068</v>
      </c>
      <c r="BS41" s="7">
        <f t="shared" si="5"/>
        <v>0</v>
      </c>
      <c r="BT41" s="7">
        <f t="shared" si="5"/>
        <v>5300330</v>
      </c>
      <c r="BU41" s="7">
        <f t="shared" si="5"/>
        <v>13800</v>
      </c>
      <c r="BV41" s="6">
        <v>31</v>
      </c>
      <c r="BW41" s="7">
        <v>4004160</v>
      </c>
      <c r="BX41" s="7">
        <v>3203328</v>
      </c>
      <c r="BY41" s="7">
        <v>433209</v>
      </c>
      <c r="BZ41" s="7">
        <v>356307</v>
      </c>
      <c r="CA41" s="7">
        <v>11316</v>
      </c>
      <c r="CB41" s="7">
        <f t="shared" si="6"/>
        <v>12272</v>
      </c>
      <c r="CC41" s="7">
        <f t="shared" si="7"/>
        <v>407458898</v>
      </c>
      <c r="CD41" s="7">
        <f t="shared" si="7"/>
        <v>322168412</v>
      </c>
      <c r="CE41" s="7">
        <f t="shared" si="7"/>
        <v>38006839</v>
      </c>
      <c r="CF41" s="7">
        <f t="shared" si="7"/>
        <v>46009799</v>
      </c>
      <c r="CG41" s="7">
        <f t="shared" si="7"/>
        <v>1273848</v>
      </c>
      <c r="CH41" s="100">
        <v>89</v>
      </c>
      <c r="CI41" s="101">
        <v>752959</v>
      </c>
      <c r="CJ41" s="101">
        <v>602333</v>
      </c>
      <c r="CK41" s="101">
        <v>0</v>
      </c>
      <c r="CL41" s="101">
        <v>150626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14"/>
        <v>89</v>
      </c>
      <c r="DA41" s="101">
        <f t="shared" si="8"/>
        <v>752959</v>
      </c>
      <c r="DB41" s="101">
        <f t="shared" si="8"/>
        <v>602333</v>
      </c>
      <c r="DC41" s="101">
        <f t="shared" si="8"/>
        <v>0</v>
      </c>
      <c r="DD41" s="101">
        <f t="shared" si="8"/>
        <v>150626</v>
      </c>
      <c r="DE41" s="101">
        <f t="shared" si="8"/>
        <v>0</v>
      </c>
      <c r="DF41" s="101">
        <f t="shared" si="9"/>
        <v>12361</v>
      </c>
      <c r="DG41" s="101">
        <f t="shared" si="9"/>
        <v>408211857</v>
      </c>
      <c r="DH41" s="101">
        <f t="shared" si="9"/>
        <v>322770745</v>
      </c>
      <c r="DI41" s="101">
        <f t="shared" si="9"/>
        <v>38006839</v>
      </c>
      <c r="DJ41" s="101">
        <f t="shared" si="9"/>
        <v>46160425</v>
      </c>
      <c r="DK41" s="101">
        <f t="shared" si="9"/>
        <v>1273848</v>
      </c>
      <c r="DL41" s="101">
        <v>220</v>
      </c>
      <c r="DM41" s="101">
        <v>984</v>
      </c>
      <c r="DN41" s="101">
        <v>1204</v>
      </c>
      <c r="DO41" s="101">
        <v>30</v>
      </c>
      <c r="DP41" s="101">
        <v>51</v>
      </c>
      <c r="DR41" s="16">
        <f>INDEX(現金給付!H:H,MATCH($A41,現金給付!$C:$C,0),1)</f>
        <v>89</v>
      </c>
      <c r="DS41" s="16">
        <f>INDEX(現金給付!I:I,MATCH($A41,現金給付!$C:$C,0),1)</f>
        <v>602333</v>
      </c>
      <c r="DT41" s="16">
        <f>INDEX(現金給付!P:P,MATCH($A41,現金給付!$C:$C,0),1)</f>
        <v>1</v>
      </c>
      <c r="DU41" s="16">
        <f>INDEX(現金給付!Q:Q,MATCH($A41,現金給付!$C:$C,0),1)</f>
        <v>6656</v>
      </c>
      <c r="DV41" s="16">
        <f>INDEX(現金給付!X:X,MATCH($A41,現金給付!$C:$C,0),1)</f>
        <v>7</v>
      </c>
      <c r="DW41" s="16">
        <f>INDEX(現金給付!Y:Y,MATCH($A41,現金給付!$C:$C,0),1)</f>
        <v>136112</v>
      </c>
      <c r="DX41" s="16">
        <f>INDEX(現金給付!AN:AN,MATCH($A41,現金給付!$C:$C,0),1)</f>
        <v>13</v>
      </c>
      <c r="DY41" s="16">
        <f>INDEX(現金給付!AO:AO,MATCH($A41,現金給付!$C:$C,0),1)</f>
        <v>309518</v>
      </c>
      <c r="DZ41" s="16">
        <f>INDEX(現金給付!AV:AV,MATCH($A41,現金給付!$C:$C,0),1)</f>
        <v>0</v>
      </c>
      <c r="EA41" s="16">
        <f>INDEX(現金給付!AW:AW,MATCH($A41,現金給付!$C:$C,0),1)</f>
        <v>0</v>
      </c>
      <c r="EB41" s="16">
        <f>INDEX(現金給付!BD:BD,MATCH($A41,現金給付!$C:$C,0),1)</f>
        <v>0</v>
      </c>
      <c r="EC41" s="16">
        <f>INDEX(現金給付!BE:BE,MATCH($A41,現金給付!$C:$C,0),1)</f>
        <v>0</v>
      </c>
      <c r="ED41" s="16">
        <f>INDEX(現金給付!BT:BT,MATCH($A41,現金給付!$C:$C,0),1)</f>
        <v>0</v>
      </c>
      <c r="EE41" s="16">
        <f>INDEX(現金給付!BU:BU,MATCH($A41,現金給付!$C:$C,0),1)</f>
        <v>0</v>
      </c>
      <c r="EF41" s="16">
        <v>0</v>
      </c>
      <c r="EG41" s="16">
        <v>0</v>
      </c>
      <c r="EH41" s="16">
        <f t="shared" si="10"/>
        <v>110</v>
      </c>
      <c r="EI41" s="16">
        <f t="shared" si="10"/>
        <v>1054619</v>
      </c>
      <c r="EK41" s="7">
        <f t="shared" si="15"/>
        <v>12382</v>
      </c>
      <c r="EL41" s="7">
        <f t="shared" si="15"/>
        <v>408513517</v>
      </c>
      <c r="EN41" s="69">
        <f>ROUND(EL41/INDEX(被保険者数!O:O,MATCH(A41,被保険者数!A:A,0),1),0)</f>
        <v>120969</v>
      </c>
      <c r="EO41" s="1">
        <f t="shared" si="16"/>
        <v>23</v>
      </c>
      <c r="EP41" s="69">
        <f t="shared" si="11"/>
        <v>208067620</v>
      </c>
      <c r="EQ41" s="69">
        <f t="shared" si="12"/>
        <v>121967880</v>
      </c>
      <c r="ER41" s="69">
        <f t="shared" si="13"/>
        <v>78478017</v>
      </c>
      <c r="ES41" s="69">
        <f>ROUND(EP41/INDEX(被保険者数!O:O,MATCH(A41,被保険者数!A:A,0),1),0)</f>
        <v>61613</v>
      </c>
      <c r="ET41" s="69">
        <f t="shared" si="17"/>
        <v>26</v>
      </c>
      <c r="EU41" s="69">
        <f>ROUND(EQ41/INDEX(被保険者数!O:O,MATCH(A41,被保険者数!A:A,0),1),0)</f>
        <v>36117</v>
      </c>
      <c r="EV41" s="1">
        <f t="shared" si="18"/>
        <v>24</v>
      </c>
    </row>
    <row r="42" spans="1:152" s="1" customFormat="1" ht="15.95" customHeight="1" x14ac:dyDescent="0.15">
      <c r="A42" s="2" t="s">
        <v>65</v>
      </c>
      <c r="B42" s="6">
        <v>5</v>
      </c>
      <c r="C42" s="7">
        <v>5418050</v>
      </c>
      <c r="D42" s="7">
        <v>4334440</v>
      </c>
      <c r="E42" s="7">
        <v>808810</v>
      </c>
      <c r="F42" s="7">
        <v>274800</v>
      </c>
      <c r="G42" s="7">
        <v>0</v>
      </c>
      <c r="H42" s="7">
        <v>179</v>
      </c>
      <c r="I42" s="7">
        <v>2062090</v>
      </c>
      <c r="J42" s="7">
        <v>1649672</v>
      </c>
      <c r="K42" s="7">
        <v>21172</v>
      </c>
      <c r="L42" s="7">
        <v>391246</v>
      </c>
      <c r="M42" s="7">
        <v>0</v>
      </c>
      <c r="N42" s="7">
        <f t="shared" si="0"/>
        <v>184</v>
      </c>
      <c r="O42" s="7">
        <f t="shared" si="1"/>
        <v>7480140</v>
      </c>
      <c r="P42" s="7">
        <f t="shared" si="1"/>
        <v>5984112</v>
      </c>
      <c r="Q42" s="7">
        <f t="shared" si="1"/>
        <v>829982</v>
      </c>
      <c r="R42" s="7">
        <f t="shared" si="1"/>
        <v>666046</v>
      </c>
      <c r="S42" s="7">
        <f t="shared" si="1"/>
        <v>0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26</v>
      </c>
      <c r="AA42" s="7">
        <v>400580</v>
      </c>
      <c r="AB42" s="7">
        <v>320464</v>
      </c>
      <c r="AC42" s="7">
        <v>3663</v>
      </c>
      <c r="AD42" s="7">
        <v>76453</v>
      </c>
      <c r="AE42" s="7">
        <v>0</v>
      </c>
      <c r="AF42" s="7">
        <f t="shared" si="2"/>
        <v>26</v>
      </c>
      <c r="AG42" s="7">
        <f t="shared" si="2"/>
        <v>400580</v>
      </c>
      <c r="AH42" s="7">
        <f t="shared" si="2"/>
        <v>320464</v>
      </c>
      <c r="AI42" s="7">
        <f t="shared" si="2"/>
        <v>3663</v>
      </c>
      <c r="AJ42" s="7">
        <f t="shared" si="2"/>
        <v>76453</v>
      </c>
      <c r="AK42" s="7">
        <f t="shared" si="2"/>
        <v>0</v>
      </c>
      <c r="AL42" s="6">
        <f t="shared" si="3"/>
        <v>210</v>
      </c>
      <c r="AM42" s="7">
        <f t="shared" si="3"/>
        <v>7880720</v>
      </c>
      <c r="AN42" s="7">
        <f t="shared" si="3"/>
        <v>6304576</v>
      </c>
      <c r="AO42" s="7">
        <f t="shared" si="3"/>
        <v>833645</v>
      </c>
      <c r="AP42" s="7">
        <f t="shared" si="3"/>
        <v>742499</v>
      </c>
      <c r="AQ42" s="7">
        <f t="shared" si="3"/>
        <v>0</v>
      </c>
      <c r="AR42" s="7">
        <v>65</v>
      </c>
      <c r="AS42" s="7">
        <v>475410</v>
      </c>
      <c r="AT42" s="7">
        <v>380328</v>
      </c>
      <c r="AU42" s="7">
        <v>46</v>
      </c>
      <c r="AV42" s="7">
        <v>95036</v>
      </c>
      <c r="AW42" s="7">
        <v>0</v>
      </c>
      <c r="AX42" s="7">
        <f t="shared" si="4"/>
        <v>275</v>
      </c>
      <c r="AY42" s="7">
        <f t="shared" si="4"/>
        <v>8356130</v>
      </c>
      <c r="AZ42" s="7">
        <f t="shared" si="4"/>
        <v>6684904</v>
      </c>
      <c r="BA42" s="7">
        <f t="shared" si="4"/>
        <v>833691</v>
      </c>
      <c r="BB42" s="7">
        <f t="shared" si="4"/>
        <v>837535</v>
      </c>
      <c r="BC42" s="7">
        <f t="shared" si="4"/>
        <v>0</v>
      </c>
      <c r="BD42" s="6">
        <v>5</v>
      </c>
      <c r="BE42" s="7">
        <v>201594</v>
      </c>
      <c r="BF42" s="7">
        <v>64394</v>
      </c>
      <c r="BG42" s="7">
        <v>0</v>
      </c>
      <c r="BH42" s="7">
        <v>137200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5"/>
        <v>5</v>
      </c>
      <c r="BQ42" s="7">
        <f t="shared" si="5"/>
        <v>201594</v>
      </c>
      <c r="BR42" s="7">
        <f t="shared" si="5"/>
        <v>64394</v>
      </c>
      <c r="BS42" s="7">
        <f t="shared" si="5"/>
        <v>0</v>
      </c>
      <c r="BT42" s="7">
        <f t="shared" si="5"/>
        <v>137200</v>
      </c>
      <c r="BU42" s="7">
        <f t="shared" si="5"/>
        <v>0</v>
      </c>
      <c r="BV42" s="6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f t="shared" si="6"/>
        <v>275</v>
      </c>
      <c r="CC42" s="7">
        <f t="shared" si="7"/>
        <v>8557724</v>
      </c>
      <c r="CD42" s="7">
        <f t="shared" si="7"/>
        <v>6749298</v>
      </c>
      <c r="CE42" s="7">
        <f t="shared" si="7"/>
        <v>833691</v>
      </c>
      <c r="CF42" s="7">
        <f t="shared" si="7"/>
        <v>974735</v>
      </c>
      <c r="CG42" s="7">
        <f t="shared" si="7"/>
        <v>0</v>
      </c>
      <c r="CH42" s="100">
        <v>0</v>
      </c>
      <c r="CI42" s="101">
        <v>0</v>
      </c>
      <c r="CJ42" s="101">
        <v>0</v>
      </c>
      <c r="CK42" s="101">
        <v>0</v>
      </c>
      <c r="CL42" s="101">
        <v>0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14"/>
        <v>0</v>
      </c>
      <c r="DA42" s="101">
        <f t="shared" si="8"/>
        <v>0</v>
      </c>
      <c r="DB42" s="101">
        <f t="shared" si="8"/>
        <v>0</v>
      </c>
      <c r="DC42" s="101">
        <f t="shared" si="8"/>
        <v>0</v>
      </c>
      <c r="DD42" s="101">
        <f t="shared" si="8"/>
        <v>0</v>
      </c>
      <c r="DE42" s="101">
        <f t="shared" si="8"/>
        <v>0</v>
      </c>
      <c r="DF42" s="101">
        <f t="shared" si="9"/>
        <v>275</v>
      </c>
      <c r="DG42" s="101">
        <f t="shared" si="9"/>
        <v>8557724</v>
      </c>
      <c r="DH42" s="101">
        <f t="shared" si="9"/>
        <v>6749298</v>
      </c>
      <c r="DI42" s="101">
        <f t="shared" si="9"/>
        <v>833691</v>
      </c>
      <c r="DJ42" s="101">
        <f t="shared" si="9"/>
        <v>974735</v>
      </c>
      <c r="DK42" s="101">
        <f t="shared" si="9"/>
        <v>0</v>
      </c>
      <c r="DL42" s="101">
        <v>5</v>
      </c>
      <c r="DM42" s="101">
        <v>12</v>
      </c>
      <c r="DN42" s="101">
        <v>17</v>
      </c>
      <c r="DO42" s="101">
        <v>0</v>
      </c>
      <c r="DP42" s="101">
        <v>1</v>
      </c>
      <c r="DR42" s="16">
        <f>INDEX(現金給付!H:H,MATCH($A42,現金給付!$C:$C,0),1)</f>
        <v>0</v>
      </c>
      <c r="DS42" s="16">
        <f>INDEX(現金給付!I:I,MATCH($A42,現金給付!$C:$C,0),1)</f>
        <v>0</v>
      </c>
      <c r="DT42" s="16">
        <f>INDEX(現金給付!P:P,MATCH($A42,現金給付!$C:$C,0),1)</f>
        <v>0</v>
      </c>
      <c r="DU42" s="16">
        <f>INDEX(現金給付!Q:Q,MATCH($A42,現金給付!$C:$C,0),1)</f>
        <v>0</v>
      </c>
      <c r="DV42" s="16">
        <f>INDEX(現金給付!X:X,MATCH($A42,現金給付!$C:$C,0),1)</f>
        <v>0</v>
      </c>
      <c r="DW42" s="16">
        <f>INDEX(現金給付!Y:Y,MATCH($A42,現金給付!$C:$C,0),1)</f>
        <v>0</v>
      </c>
      <c r="DX42" s="16">
        <f>INDEX(現金給付!AN:AN,MATCH($A42,現金給付!$C:$C,0),1)</f>
        <v>0</v>
      </c>
      <c r="DY42" s="16">
        <f>INDEX(現金給付!AO:AO,MATCH($A42,現金給付!$C:$C,0),1)</f>
        <v>0</v>
      </c>
      <c r="DZ42" s="16">
        <f>INDEX(現金給付!AV:AV,MATCH($A42,現金給付!$C:$C,0),1)</f>
        <v>0</v>
      </c>
      <c r="EA42" s="16">
        <f>INDEX(現金給付!AW:AW,MATCH($A42,現金給付!$C:$C,0),1)</f>
        <v>0</v>
      </c>
      <c r="EB42" s="16">
        <f>INDEX(現金給付!BD:BD,MATCH($A42,現金給付!$C:$C,0),1)</f>
        <v>0</v>
      </c>
      <c r="EC42" s="16">
        <f>INDEX(現金給付!BE:BE,MATCH($A42,現金給付!$C:$C,0),1)</f>
        <v>0</v>
      </c>
      <c r="ED42" s="16">
        <f>INDEX(現金給付!BT:BT,MATCH($A42,現金給付!$C:$C,0),1)</f>
        <v>0</v>
      </c>
      <c r="EE42" s="16">
        <f>INDEX(現金給付!BU:BU,MATCH($A42,現金給付!$C:$C,0),1)</f>
        <v>0</v>
      </c>
      <c r="EF42" s="16">
        <v>0</v>
      </c>
      <c r="EG42" s="16">
        <v>0</v>
      </c>
      <c r="EH42" s="16">
        <f t="shared" si="10"/>
        <v>0</v>
      </c>
      <c r="EI42" s="16">
        <f t="shared" si="10"/>
        <v>0</v>
      </c>
      <c r="EK42" s="7">
        <f t="shared" si="15"/>
        <v>275</v>
      </c>
      <c r="EL42" s="7">
        <f t="shared" si="15"/>
        <v>8557724</v>
      </c>
      <c r="EN42" s="69">
        <f>ROUND(EL42/INDEX(被保険者数!O:O,MATCH(A42,被保険者数!A:A,0),1),0)</f>
        <v>53486</v>
      </c>
      <c r="EO42" s="1">
        <f t="shared" si="16"/>
        <v>38</v>
      </c>
      <c r="EP42" s="69">
        <f t="shared" si="11"/>
        <v>5418050</v>
      </c>
      <c r="EQ42" s="69">
        <f t="shared" si="12"/>
        <v>2462670</v>
      </c>
      <c r="ER42" s="69">
        <f t="shared" si="13"/>
        <v>677004</v>
      </c>
      <c r="ES42" s="69">
        <f>ROUND(EP42/INDEX(被保険者数!O:O,MATCH(A42,被保険者数!A:A,0),1),0)</f>
        <v>33863</v>
      </c>
      <c r="ET42" s="69">
        <f t="shared" si="17"/>
        <v>36</v>
      </c>
      <c r="EU42" s="69">
        <f>ROUND(EQ42/INDEX(被保険者数!O:O,MATCH(A42,被保険者数!A:A,0),1),0)</f>
        <v>15392</v>
      </c>
      <c r="EV42" s="1">
        <f t="shared" si="18"/>
        <v>37</v>
      </c>
    </row>
    <row r="43" spans="1:152" s="1" customFormat="1" ht="15.95" customHeight="1" x14ac:dyDescent="0.15">
      <c r="A43" s="2" t="s">
        <v>66</v>
      </c>
      <c r="B43" s="6">
        <v>21</v>
      </c>
      <c r="C43" s="7">
        <v>13109800</v>
      </c>
      <c r="D43" s="7">
        <v>10487836</v>
      </c>
      <c r="E43" s="7">
        <v>1597220</v>
      </c>
      <c r="F43" s="7">
        <v>1024744</v>
      </c>
      <c r="G43" s="7">
        <v>0</v>
      </c>
      <c r="H43" s="7">
        <v>687</v>
      </c>
      <c r="I43" s="7">
        <v>12246850</v>
      </c>
      <c r="J43" s="7">
        <v>9797480</v>
      </c>
      <c r="K43" s="7">
        <v>642850</v>
      </c>
      <c r="L43" s="7">
        <v>1800886</v>
      </c>
      <c r="M43" s="7">
        <v>5634</v>
      </c>
      <c r="N43" s="7">
        <f t="shared" si="0"/>
        <v>708</v>
      </c>
      <c r="O43" s="7">
        <f t="shared" si="1"/>
        <v>25356650</v>
      </c>
      <c r="P43" s="7">
        <f t="shared" si="1"/>
        <v>20285316</v>
      </c>
      <c r="Q43" s="7">
        <f t="shared" si="1"/>
        <v>2240070</v>
      </c>
      <c r="R43" s="7">
        <f t="shared" si="1"/>
        <v>2825630</v>
      </c>
      <c r="S43" s="7">
        <f t="shared" si="1"/>
        <v>5634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88</v>
      </c>
      <c r="AA43" s="7">
        <v>1115980</v>
      </c>
      <c r="AB43" s="7">
        <v>892784</v>
      </c>
      <c r="AC43" s="7">
        <v>30703</v>
      </c>
      <c r="AD43" s="7">
        <v>192493</v>
      </c>
      <c r="AE43" s="7">
        <v>0</v>
      </c>
      <c r="AF43" s="7">
        <f t="shared" si="2"/>
        <v>88</v>
      </c>
      <c r="AG43" s="7">
        <f t="shared" si="2"/>
        <v>1115980</v>
      </c>
      <c r="AH43" s="7">
        <f t="shared" si="2"/>
        <v>892784</v>
      </c>
      <c r="AI43" s="7">
        <f t="shared" si="2"/>
        <v>30703</v>
      </c>
      <c r="AJ43" s="7">
        <f t="shared" si="2"/>
        <v>192493</v>
      </c>
      <c r="AK43" s="7">
        <f t="shared" si="2"/>
        <v>0</v>
      </c>
      <c r="AL43" s="6">
        <f t="shared" si="3"/>
        <v>796</v>
      </c>
      <c r="AM43" s="7">
        <f t="shared" si="3"/>
        <v>26472630</v>
      </c>
      <c r="AN43" s="7">
        <f t="shared" si="3"/>
        <v>21178100</v>
      </c>
      <c r="AO43" s="7">
        <f t="shared" si="3"/>
        <v>2270773</v>
      </c>
      <c r="AP43" s="7">
        <f t="shared" si="3"/>
        <v>3018123</v>
      </c>
      <c r="AQ43" s="7">
        <f t="shared" si="3"/>
        <v>5634</v>
      </c>
      <c r="AR43" s="7">
        <v>297</v>
      </c>
      <c r="AS43" s="7">
        <v>3841870</v>
      </c>
      <c r="AT43" s="7">
        <v>3073496</v>
      </c>
      <c r="AU43" s="7">
        <v>65151</v>
      </c>
      <c r="AV43" s="7">
        <v>691711</v>
      </c>
      <c r="AW43" s="7">
        <v>11512</v>
      </c>
      <c r="AX43" s="7">
        <f t="shared" si="4"/>
        <v>1093</v>
      </c>
      <c r="AY43" s="7">
        <f t="shared" si="4"/>
        <v>30314500</v>
      </c>
      <c r="AZ43" s="7">
        <f t="shared" si="4"/>
        <v>24251596</v>
      </c>
      <c r="BA43" s="7">
        <f t="shared" si="4"/>
        <v>2335924</v>
      </c>
      <c r="BB43" s="7">
        <f t="shared" si="4"/>
        <v>3709834</v>
      </c>
      <c r="BC43" s="7">
        <f t="shared" si="4"/>
        <v>17146</v>
      </c>
      <c r="BD43" s="6">
        <v>21</v>
      </c>
      <c r="BE43" s="7">
        <v>295296</v>
      </c>
      <c r="BF43" s="7">
        <v>97156</v>
      </c>
      <c r="BG43" s="7">
        <v>0</v>
      </c>
      <c r="BH43" s="7">
        <v>198140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5"/>
        <v>21</v>
      </c>
      <c r="BQ43" s="7">
        <f t="shared" si="5"/>
        <v>295296</v>
      </c>
      <c r="BR43" s="7">
        <f t="shared" si="5"/>
        <v>97156</v>
      </c>
      <c r="BS43" s="7">
        <f t="shared" si="5"/>
        <v>0</v>
      </c>
      <c r="BT43" s="7">
        <f t="shared" si="5"/>
        <v>198140</v>
      </c>
      <c r="BU43" s="7">
        <f t="shared" si="5"/>
        <v>0</v>
      </c>
      <c r="BV43" s="6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f t="shared" si="6"/>
        <v>1093</v>
      </c>
      <c r="CC43" s="7">
        <f t="shared" si="7"/>
        <v>30609796</v>
      </c>
      <c r="CD43" s="7">
        <f t="shared" si="7"/>
        <v>24348752</v>
      </c>
      <c r="CE43" s="7">
        <f t="shared" si="7"/>
        <v>2335924</v>
      </c>
      <c r="CF43" s="7">
        <f t="shared" si="7"/>
        <v>3907974</v>
      </c>
      <c r="CG43" s="7">
        <f t="shared" si="7"/>
        <v>17146</v>
      </c>
      <c r="CH43" s="100">
        <v>14</v>
      </c>
      <c r="CI43" s="101">
        <v>92904</v>
      </c>
      <c r="CJ43" s="101">
        <v>74317</v>
      </c>
      <c r="CK43" s="101">
        <v>0</v>
      </c>
      <c r="CL43" s="101">
        <v>18587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14"/>
        <v>14</v>
      </c>
      <c r="DA43" s="101">
        <f t="shared" si="8"/>
        <v>92904</v>
      </c>
      <c r="DB43" s="101">
        <f t="shared" si="8"/>
        <v>74317</v>
      </c>
      <c r="DC43" s="101">
        <f t="shared" si="8"/>
        <v>0</v>
      </c>
      <c r="DD43" s="101">
        <f t="shared" si="8"/>
        <v>18587</v>
      </c>
      <c r="DE43" s="101">
        <f t="shared" si="8"/>
        <v>0</v>
      </c>
      <c r="DF43" s="101">
        <f t="shared" si="9"/>
        <v>1107</v>
      </c>
      <c r="DG43" s="101">
        <f t="shared" si="9"/>
        <v>30702700</v>
      </c>
      <c r="DH43" s="101">
        <f t="shared" si="9"/>
        <v>24423069</v>
      </c>
      <c r="DI43" s="101">
        <f t="shared" si="9"/>
        <v>2335924</v>
      </c>
      <c r="DJ43" s="101">
        <f t="shared" si="9"/>
        <v>3926561</v>
      </c>
      <c r="DK43" s="101">
        <f t="shared" si="9"/>
        <v>17146</v>
      </c>
      <c r="DL43" s="101">
        <v>14</v>
      </c>
      <c r="DM43" s="101">
        <v>106</v>
      </c>
      <c r="DN43" s="101">
        <v>120</v>
      </c>
      <c r="DO43" s="101">
        <v>0</v>
      </c>
      <c r="DP43" s="101">
        <v>0</v>
      </c>
      <c r="DR43" s="16">
        <f>INDEX(現金給付!H:H,MATCH($A43,現金給付!$C:$C,0),1)</f>
        <v>14</v>
      </c>
      <c r="DS43" s="16">
        <f>INDEX(現金給付!I:I,MATCH($A43,現金給付!$C:$C,0),1)</f>
        <v>74317</v>
      </c>
      <c r="DT43" s="16">
        <f>INDEX(現金給付!P:P,MATCH($A43,現金給付!$C:$C,0),1)</f>
        <v>0</v>
      </c>
      <c r="DU43" s="16">
        <f>INDEX(現金給付!Q:Q,MATCH($A43,現金給付!$C:$C,0),1)</f>
        <v>0</v>
      </c>
      <c r="DV43" s="16">
        <f>INDEX(現金給付!X:X,MATCH($A43,現金給付!$C:$C,0),1)</f>
        <v>0</v>
      </c>
      <c r="DW43" s="16">
        <f>INDEX(現金給付!Y:Y,MATCH($A43,現金給付!$C:$C,0),1)</f>
        <v>0</v>
      </c>
      <c r="DX43" s="16">
        <f>INDEX(現金給付!AN:AN,MATCH($A43,現金給付!$C:$C,0),1)</f>
        <v>1</v>
      </c>
      <c r="DY43" s="16">
        <f>INDEX(現金給付!AO:AO,MATCH($A43,現金給付!$C:$C,0),1)</f>
        <v>47700</v>
      </c>
      <c r="DZ43" s="16">
        <f>INDEX(現金給付!AV:AV,MATCH($A43,現金給付!$C:$C,0),1)</f>
        <v>0</v>
      </c>
      <c r="EA43" s="16">
        <f>INDEX(現金給付!AW:AW,MATCH($A43,現金給付!$C:$C,0),1)</f>
        <v>0</v>
      </c>
      <c r="EB43" s="16">
        <f>INDEX(現金給付!BD:BD,MATCH($A43,現金給付!$C:$C,0),1)</f>
        <v>0</v>
      </c>
      <c r="EC43" s="16">
        <f>INDEX(現金給付!BE:BE,MATCH($A43,現金給付!$C:$C,0),1)</f>
        <v>0</v>
      </c>
      <c r="ED43" s="16">
        <f>INDEX(現金給付!BT:BT,MATCH($A43,現金給付!$C:$C,0),1)</f>
        <v>0</v>
      </c>
      <c r="EE43" s="16">
        <f>INDEX(現金給付!BU:BU,MATCH($A43,現金給付!$C:$C,0),1)</f>
        <v>0</v>
      </c>
      <c r="EF43" s="16">
        <v>0</v>
      </c>
      <c r="EG43" s="16">
        <v>0</v>
      </c>
      <c r="EH43" s="16">
        <f t="shared" si="10"/>
        <v>15</v>
      </c>
      <c r="EI43" s="16">
        <f t="shared" si="10"/>
        <v>122017</v>
      </c>
      <c r="EK43" s="7">
        <f t="shared" si="15"/>
        <v>1108</v>
      </c>
      <c r="EL43" s="7">
        <f t="shared" si="15"/>
        <v>30731813</v>
      </c>
      <c r="EN43" s="69">
        <f>ROUND(EL43/INDEX(被保険者数!O:O,MATCH(A43,被保険者数!A:A,0),1),0)</f>
        <v>71138</v>
      </c>
      <c r="EO43" s="1">
        <f t="shared" si="16"/>
        <v>36</v>
      </c>
      <c r="EP43" s="69">
        <f t="shared" si="11"/>
        <v>13109800</v>
      </c>
      <c r="EQ43" s="69">
        <f t="shared" si="12"/>
        <v>13362830</v>
      </c>
      <c r="ER43" s="69">
        <f t="shared" si="13"/>
        <v>4259183</v>
      </c>
      <c r="ES43" s="69">
        <f>ROUND(EP43/INDEX(被保険者数!O:O,MATCH(A43,被保険者数!A:A,0),1),0)</f>
        <v>30347</v>
      </c>
      <c r="ET43" s="69">
        <f t="shared" si="17"/>
        <v>38</v>
      </c>
      <c r="EU43" s="69">
        <f>ROUND(EQ43/INDEX(被保険者数!O:O,MATCH(A43,被保険者数!A:A,0),1),0)</f>
        <v>30932</v>
      </c>
      <c r="EV43" s="1">
        <f t="shared" si="18"/>
        <v>26</v>
      </c>
    </row>
    <row r="44" spans="1:152" s="1" customFormat="1" ht="15.95" customHeight="1" thickBot="1" x14ac:dyDescent="0.2">
      <c r="A44" s="8" t="s">
        <v>67</v>
      </c>
      <c r="B44" s="9">
        <v>10</v>
      </c>
      <c r="C44" s="10">
        <v>5450290</v>
      </c>
      <c r="D44" s="10">
        <v>4360226</v>
      </c>
      <c r="E44" s="10">
        <v>550154</v>
      </c>
      <c r="F44" s="10">
        <v>539910</v>
      </c>
      <c r="G44" s="10">
        <v>0</v>
      </c>
      <c r="H44" s="10">
        <v>148</v>
      </c>
      <c r="I44" s="10">
        <v>1819250</v>
      </c>
      <c r="J44" s="10">
        <v>1455400</v>
      </c>
      <c r="K44" s="10">
        <v>19705</v>
      </c>
      <c r="L44" s="10">
        <v>344145</v>
      </c>
      <c r="M44" s="10">
        <v>0</v>
      </c>
      <c r="N44" s="7">
        <f t="shared" si="0"/>
        <v>158</v>
      </c>
      <c r="O44" s="10">
        <f t="shared" si="1"/>
        <v>7269540</v>
      </c>
      <c r="P44" s="10">
        <f t="shared" si="1"/>
        <v>5815626</v>
      </c>
      <c r="Q44" s="10">
        <f t="shared" si="1"/>
        <v>569859</v>
      </c>
      <c r="R44" s="10">
        <f t="shared" si="1"/>
        <v>884055</v>
      </c>
      <c r="S44" s="10">
        <f t="shared" si="1"/>
        <v>0</v>
      </c>
      <c r="T44" s="9">
        <v>2</v>
      </c>
      <c r="U44" s="10">
        <v>146410</v>
      </c>
      <c r="V44" s="10">
        <v>117124</v>
      </c>
      <c r="W44" s="10">
        <v>0</v>
      </c>
      <c r="X44" s="10">
        <v>29286</v>
      </c>
      <c r="Y44" s="10">
        <v>0</v>
      </c>
      <c r="Z44" s="10">
        <v>23</v>
      </c>
      <c r="AA44" s="10">
        <v>304800</v>
      </c>
      <c r="AB44" s="10">
        <v>243840</v>
      </c>
      <c r="AC44" s="10">
        <v>4678</v>
      </c>
      <c r="AD44" s="10">
        <v>56282</v>
      </c>
      <c r="AE44" s="10">
        <v>0</v>
      </c>
      <c r="AF44" s="10">
        <f t="shared" si="2"/>
        <v>25</v>
      </c>
      <c r="AG44" s="10">
        <f t="shared" si="2"/>
        <v>451210</v>
      </c>
      <c r="AH44" s="10">
        <f t="shared" si="2"/>
        <v>360964</v>
      </c>
      <c r="AI44" s="10">
        <f t="shared" si="2"/>
        <v>4678</v>
      </c>
      <c r="AJ44" s="10">
        <f t="shared" si="2"/>
        <v>85568</v>
      </c>
      <c r="AK44" s="10">
        <f t="shared" si="2"/>
        <v>0</v>
      </c>
      <c r="AL44" s="9">
        <f t="shared" si="3"/>
        <v>183</v>
      </c>
      <c r="AM44" s="10">
        <f t="shared" si="3"/>
        <v>7720750</v>
      </c>
      <c r="AN44" s="10">
        <f t="shared" si="3"/>
        <v>6176590</v>
      </c>
      <c r="AO44" s="10">
        <f t="shared" si="3"/>
        <v>574537</v>
      </c>
      <c r="AP44" s="10">
        <f t="shared" si="3"/>
        <v>969623</v>
      </c>
      <c r="AQ44" s="10">
        <f t="shared" si="3"/>
        <v>0</v>
      </c>
      <c r="AR44" s="10">
        <v>116</v>
      </c>
      <c r="AS44" s="10">
        <v>1455390</v>
      </c>
      <c r="AT44" s="10">
        <v>1164312</v>
      </c>
      <c r="AU44" s="10">
        <v>34228</v>
      </c>
      <c r="AV44" s="10">
        <v>254824</v>
      </c>
      <c r="AW44" s="10">
        <v>2026</v>
      </c>
      <c r="AX44" s="7">
        <f t="shared" si="4"/>
        <v>299</v>
      </c>
      <c r="AY44" s="7">
        <f t="shared" si="4"/>
        <v>9176140</v>
      </c>
      <c r="AZ44" s="7">
        <f t="shared" si="4"/>
        <v>7340902</v>
      </c>
      <c r="BA44" s="7">
        <f t="shared" si="4"/>
        <v>608765</v>
      </c>
      <c r="BB44" s="7">
        <f t="shared" si="4"/>
        <v>1224447</v>
      </c>
      <c r="BC44" s="7">
        <f t="shared" si="4"/>
        <v>2026</v>
      </c>
      <c r="BD44" s="9">
        <v>10</v>
      </c>
      <c r="BE44" s="10">
        <v>286686</v>
      </c>
      <c r="BF44" s="10">
        <v>95586</v>
      </c>
      <c r="BG44" s="10">
        <v>0</v>
      </c>
      <c r="BH44" s="10">
        <v>191100</v>
      </c>
      <c r="BI44" s="10">
        <v>0</v>
      </c>
      <c r="BJ44" s="10">
        <v>2</v>
      </c>
      <c r="BK44" s="10">
        <v>8594</v>
      </c>
      <c r="BL44" s="10">
        <v>2714</v>
      </c>
      <c r="BM44" s="10">
        <v>0</v>
      </c>
      <c r="BN44" s="10">
        <v>5880</v>
      </c>
      <c r="BO44" s="10">
        <v>0</v>
      </c>
      <c r="BP44" s="10">
        <f t="shared" si="5"/>
        <v>12</v>
      </c>
      <c r="BQ44" s="10">
        <f t="shared" si="5"/>
        <v>295280</v>
      </c>
      <c r="BR44" s="10">
        <f t="shared" si="5"/>
        <v>98300</v>
      </c>
      <c r="BS44" s="10">
        <f t="shared" si="5"/>
        <v>0</v>
      </c>
      <c r="BT44" s="10">
        <f t="shared" si="5"/>
        <v>196980</v>
      </c>
      <c r="BU44" s="10">
        <f t="shared" si="5"/>
        <v>0</v>
      </c>
      <c r="BV44" s="9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7">
        <f t="shared" si="6"/>
        <v>299</v>
      </c>
      <c r="CC44" s="7">
        <f t="shared" si="7"/>
        <v>9471420</v>
      </c>
      <c r="CD44" s="7">
        <f t="shared" si="7"/>
        <v>7439202</v>
      </c>
      <c r="CE44" s="7">
        <f t="shared" si="7"/>
        <v>608765</v>
      </c>
      <c r="CF44" s="7">
        <f t="shared" si="7"/>
        <v>1421427</v>
      </c>
      <c r="CG44" s="7">
        <f t="shared" si="7"/>
        <v>2026</v>
      </c>
      <c r="CH44" s="100">
        <v>2</v>
      </c>
      <c r="CI44" s="101">
        <v>6510</v>
      </c>
      <c r="CJ44" s="101">
        <v>5208</v>
      </c>
      <c r="CK44" s="101">
        <v>0</v>
      </c>
      <c r="CL44" s="101">
        <v>1302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14"/>
        <v>2</v>
      </c>
      <c r="DA44" s="101">
        <f t="shared" si="8"/>
        <v>6510</v>
      </c>
      <c r="DB44" s="101">
        <f t="shared" si="8"/>
        <v>5208</v>
      </c>
      <c r="DC44" s="101">
        <f t="shared" si="8"/>
        <v>0</v>
      </c>
      <c r="DD44" s="101">
        <f t="shared" si="8"/>
        <v>1302</v>
      </c>
      <c r="DE44" s="101">
        <f t="shared" si="8"/>
        <v>0</v>
      </c>
      <c r="DF44" s="101">
        <f t="shared" si="9"/>
        <v>301</v>
      </c>
      <c r="DG44" s="101">
        <f t="shared" si="9"/>
        <v>9477930</v>
      </c>
      <c r="DH44" s="101">
        <f t="shared" si="9"/>
        <v>7444410</v>
      </c>
      <c r="DI44" s="101">
        <f t="shared" si="9"/>
        <v>608765</v>
      </c>
      <c r="DJ44" s="101">
        <f t="shared" si="9"/>
        <v>1422729</v>
      </c>
      <c r="DK44" s="101">
        <f t="shared" si="9"/>
        <v>2026</v>
      </c>
      <c r="DL44" s="101">
        <v>8</v>
      </c>
      <c r="DM44" s="101">
        <v>25</v>
      </c>
      <c r="DN44" s="101">
        <v>33</v>
      </c>
      <c r="DO44" s="101">
        <v>0</v>
      </c>
      <c r="DP44" s="101">
        <v>0</v>
      </c>
      <c r="DR44" s="16">
        <f>INDEX(現金給付!H:H,MATCH($A44,現金給付!$C:$C,0),1)</f>
        <v>2</v>
      </c>
      <c r="DS44" s="16">
        <f>INDEX(現金給付!I:I,MATCH($A44,現金給付!$C:$C,0),1)</f>
        <v>5208</v>
      </c>
      <c r="DT44" s="16">
        <f>INDEX(現金給付!P:P,MATCH($A44,現金給付!$C:$C,0),1)</f>
        <v>0</v>
      </c>
      <c r="DU44" s="16">
        <f>INDEX(現金給付!Q:Q,MATCH($A44,現金給付!$C:$C,0),1)</f>
        <v>0</v>
      </c>
      <c r="DV44" s="16">
        <f>INDEX(現金給付!X:X,MATCH($A44,現金給付!$C:$C,0),1)</f>
        <v>0</v>
      </c>
      <c r="DW44" s="16">
        <f>INDEX(現金給付!Y:Y,MATCH($A44,現金給付!$C:$C,0),1)</f>
        <v>0</v>
      </c>
      <c r="DX44" s="16">
        <f>INDEX(現金給付!AN:AN,MATCH($A44,現金給付!$C:$C,0),1)</f>
        <v>0</v>
      </c>
      <c r="DY44" s="16">
        <f>INDEX(現金給付!AO:AO,MATCH($A44,現金給付!$C:$C,0),1)</f>
        <v>0</v>
      </c>
      <c r="DZ44" s="16">
        <f>INDEX(現金給付!AV:AV,MATCH($A44,現金給付!$C:$C,0),1)</f>
        <v>0</v>
      </c>
      <c r="EA44" s="16">
        <f>INDEX(現金給付!AW:AW,MATCH($A44,現金給付!$C:$C,0),1)</f>
        <v>0</v>
      </c>
      <c r="EB44" s="16">
        <f>INDEX(現金給付!BD:BD,MATCH($A44,現金給付!$C:$C,0),1)</f>
        <v>0</v>
      </c>
      <c r="EC44" s="16">
        <f>INDEX(現金給付!BE:BE,MATCH($A44,現金給付!$C:$C,0),1)</f>
        <v>0</v>
      </c>
      <c r="ED44" s="16">
        <f>INDEX(現金給付!BT:BT,MATCH($A44,現金給付!$C:$C,0),1)</f>
        <v>0</v>
      </c>
      <c r="EE44" s="16">
        <f>INDEX(現金給付!BU:BU,MATCH($A44,現金給付!$C:$C,0),1)</f>
        <v>0</v>
      </c>
      <c r="EF44" s="16">
        <v>0</v>
      </c>
      <c r="EG44" s="16">
        <v>0</v>
      </c>
      <c r="EH44" s="16">
        <f t="shared" si="10"/>
        <v>2</v>
      </c>
      <c r="EI44" s="16">
        <f t="shared" si="10"/>
        <v>5208</v>
      </c>
      <c r="EK44" s="7">
        <f t="shared" si="15"/>
        <v>301</v>
      </c>
      <c r="EL44" s="7">
        <f t="shared" si="15"/>
        <v>9476628</v>
      </c>
      <c r="EN44" s="69">
        <f>ROUND(EL44/INDEX(被保険者数!O:O,MATCH(A44,被保険者数!A:A,0),1),0)</f>
        <v>61939</v>
      </c>
      <c r="EO44" s="1">
        <f t="shared" si="16"/>
        <v>37</v>
      </c>
      <c r="EP44" s="69">
        <f t="shared" si="11"/>
        <v>5596700</v>
      </c>
      <c r="EQ44" s="69">
        <f t="shared" si="12"/>
        <v>2124050</v>
      </c>
      <c r="ER44" s="69">
        <f t="shared" si="13"/>
        <v>1755878</v>
      </c>
      <c r="ES44" s="69">
        <f>ROUND(EP44/INDEX(被保険者数!O:O,MATCH(A44,被保険者数!A:A,0),1),0)</f>
        <v>36580</v>
      </c>
      <c r="ET44" s="69">
        <f t="shared" si="17"/>
        <v>35</v>
      </c>
      <c r="EU44" s="69">
        <f>ROUND(EQ44/INDEX(被保険者数!O:O,MATCH(A44,被保険者数!A:A,0),1),0)</f>
        <v>13883</v>
      </c>
      <c r="EV44" s="1">
        <f t="shared" si="18"/>
        <v>39</v>
      </c>
    </row>
    <row r="45" spans="1:152" s="1" customFormat="1" ht="15.95" customHeight="1" thickTop="1" x14ac:dyDescent="0.15">
      <c r="A45" s="2" t="s">
        <v>145</v>
      </c>
      <c r="B45" s="11">
        <f t="shared" ref="B45:AG45" si="19">SUM(B4:B44)</f>
        <v>19217</v>
      </c>
      <c r="C45" s="12">
        <f t="shared" si="19"/>
        <v>12962100580</v>
      </c>
      <c r="D45" s="12">
        <f t="shared" si="19"/>
        <v>10369711658</v>
      </c>
      <c r="E45" s="12">
        <f t="shared" si="19"/>
        <v>1666402456</v>
      </c>
      <c r="F45" s="12">
        <f t="shared" si="19"/>
        <v>901343298</v>
      </c>
      <c r="G45" s="12">
        <f t="shared" si="19"/>
        <v>24643172</v>
      </c>
      <c r="H45" s="12">
        <f t="shared" si="19"/>
        <v>382782</v>
      </c>
      <c r="I45" s="12">
        <f t="shared" si="19"/>
        <v>6761563920</v>
      </c>
      <c r="J45" s="12">
        <f t="shared" si="19"/>
        <v>5409201510</v>
      </c>
      <c r="K45" s="12">
        <f t="shared" si="19"/>
        <v>385960389</v>
      </c>
      <c r="L45" s="12">
        <f t="shared" si="19"/>
        <v>917755070</v>
      </c>
      <c r="M45" s="12">
        <f t="shared" si="19"/>
        <v>48646951</v>
      </c>
      <c r="N45" s="12">
        <f t="shared" si="19"/>
        <v>401999</v>
      </c>
      <c r="O45" s="12">
        <f t="shared" si="19"/>
        <v>19723664500</v>
      </c>
      <c r="P45" s="12">
        <f t="shared" si="19"/>
        <v>15778913168</v>
      </c>
      <c r="Q45" s="12">
        <f t="shared" si="19"/>
        <v>2052362845</v>
      </c>
      <c r="R45" s="12">
        <f t="shared" si="19"/>
        <v>1819098368</v>
      </c>
      <c r="S45" s="12">
        <f t="shared" si="19"/>
        <v>73290123</v>
      </c>
      <c r="T45" s="11">
        <f t="shared" si="19"/>
        <v>50</v>
      </c>
      <c r="U45" s="12">
        <f t="shared" si="19"/>
        <v>10725920</v>
      </c>
      <c r="V45" s="12">
        <f t="shared" si="19"/>
        <v>8580746</v>
      </c>
      <c r="W45" s="12">
        <f t="shared" si="19"/>
        <v>510242</v>
      </c>
      <c r="X45" s="12">
        <f t="shared" si="19"/>
        <v>1634932</v>
      </c>
      <c r="Y45" s="12">
        <f t="shared" si="19"/>
        <v>0</v>
      </c>
      <c r="Z45" s="12">
        <f t="shared" si="19"/>
        <v>61635</v>
      </c>
      <c r="AA45" s="12">
        <f t="shared" si="19"/>
        <v>811530500</v>
      </c>
      <c r="AB45" s="12">
        <f t="shared" si="19"/>
        <v>649224406</v>
      </c>
      <c r="AC45" s="12">
        <f t="shared" si="19"/>
        <v>9115696</v>
      </c>
      <c r="AD45" s="12">
        <f t="shared" si="19"/>
        <v>153021966</v>
      </c>
      <c r="AE45" s="12">
        <f t="shared" si="19"/>
        <v>168432</v>
      </c>
      <c r="AF45" s="12">
        <f t="shared" si="19"/>
        <v>61685</v>
      </c>
      <c r="AG45" s="12">
        <f t="shared" si="19"/>
        <v>822256420</v>
      </c>
      <c r="AH45" s="12">
        <f t="shared" ref="AH45:CG45" si="20">SUM(AH4:AH44)</f>
        <v>657805152</v>
      </c>
      <c r="AI45" s="12">
        <f t="shared" si="20"/>
        <v>9625938</v>
      </c>
      <c r="AJ45" s="12">
        <f t="shared" si="20"/>
        <v>154656898</v>
      </c>
      <c r="AK45" s="12">
        <f t="shared" si="20"/>
        <v>168432</v>
      </c>
      <c r="AL45" s="11">
        <f t="shared" si="20"/>
        <v>463684</v>
      </c>
      <c r="AM45" s="12">
        <f t="shared" si="20"/>
        <v>20545920920</v>
      </c>
      <c r="AN45" s="12">
        <f t="shared" si="20"/>
        <v>16436718320</v>
      </c>
      <c r="AO45" s="12">
        <f t="shared" si="20"/>
        <v>2061988783</v>
      </c>
      <c r="AP45" s="12">
        <f t="shared" si="20"/>
        <v>1973755266</v>
      </c>
      <c r="AQ45" s="12">
        <f t="shared" si="20"/>
        <v>73458555</v>
      </c>
      <c r="AR45" s="12">
        <f t="shared" si="20"/>
        <v>280039</v>
      </c>
      <c r="AS45" s="12">
        <f t="shared" si="20"/>
        <v>3556089880</v>
      </c>
      <c r="AT45" s="12">
        <f t="shared" si="20"/>
        <v>2844871882</v>
      </c>
      <c r="AU45" s="12">
        <f t="shared" si="20"/>
        <v>110691811</v>
      </c>
      <c r="AV45" s="12">
        <f t="shared" si="20"/>
        <v>569706864</v>
      </c>
      <c r="AW45" s="12">
        <f t="shared" si="20"/>
        <v>30819323</v>
      </c>
      <c r="AX45" s="12">
        <f t="shared" si="20"/>
        <v>743723</v>
      </c>
      <c r="AY45" s="12">
        <f t="shared" si="20"/>
        <v>24102010800</v>
      </c>
      <c r="AZ45" s="12">
        <f t="shared" si="20"/>
        <v>19281590202</v>
      </c>
      <c r="BA45" s="12">
        <f t="shared" si="20"/>
        <v>2172680594</v>
      </c>
      <c r="BB45" s="12">
        <f t="shared" si="20"/>
        <v>2543462130</v>
      </c>
      <c r="BC45" s="12">
        <f t="shared" si="20"/>
        <v>104277878</v>
      </c>
      <c r="BD45" s="11">
        <f t="shared" si="20"/>
        <v>18538</v>
      </c>
      <c r="BE45" s="12">
        <f t="shared" si="20"/>
        <v>552495355</v>
      </c>
      <c r="BF45" s="12">
        <f t="shared" si="20"/>
        <v>153898135</v>
      </c>
      <c r="BG45" s="12">
        <f t="shared" si="20"/>
        <v>0</v>
      </c>
      <c r="BH45" s="12">
        <f t="shared" si="20"/>
        <v>397994730</v>
      </c>
      <c r="BI45" s="12">
        <f t="shared" si="20"/>
        <v>602490</v>
      </c>
      <c r="BJ45" s="12">
        <f t="shared" si="20"/>
        <v>49</v>
      </c>
      <c r="BK45" s="12">
        <f t="shared" si="20"/>
        <v>281601</v>
      </c>
      <c r="BL45" s="12">
        <f t="shared" si="20"/>
        <v>82371</v>
      </c>
      <c r="BM45" s="12">
        <f t="shared" si="20"/>
        <v>0</v>
      </c>
      <c r="BN45" s="12">
        <f t="shared" si="20"/>
        <v>199230</v>
      </c>
      <c r="BO45" s="12">
        <f t="shared" si="20"/>
        <v>0</v>
      </c>
      <c r="BP45" s="12">
        <f t="shared" si="20"/>
        <v>18587</v>
      </c>
      <c r="BQ45" s="12">
        <f t="shared" si="20"/>
        <v>552776956</v>
      </c>
      <c r="BR45" s="12">
        <f t="shared" si="20"/>
        <v>153980506</v>
      </c>
      <c r="BS45" s="12">
        <f t="shared" si="20"/>
        <v>0</v>
      </c>
      <c r="BT45" s="12">
        <f t="shared" si="20"/>
        <v>398193960</v>
      </c>
      <c r="BU45" s="12">
        <f t="shared" si="20"/>
        <v>602490</v>
      </c>
      <c r="BV45" s="11">
        <f t="shared" si="20"/>
        <v>3183</v>
      </c>
      <c r="BW45" s="12">
        <f t="shared" si="20"/>
        <v>476635430</v>
      </c>
      <c r="BX45" s="12">
        <f t="shared" si="20"/>
        <v>381308344</v>
      </c>
      <c r="BY45" s="12">
        <f t="shared" si="20"/>
        <v>52336707</v>
      </c>
      <c r="BZ45" s="12">
        <f t="shared" si="20"/>
        <v>28838412</v>
      </c>
      <c r="CA45" s="12">
        <f t="shared" si="20"/>
        <v>14151967</v>
      </c>
      <c r="CB45" s="12">
        <f t="shared" si="20"/>
        <v>746906</v>
      </c>
      <c r="CC45" s="12">
        <f t="shared" si="20"/>
        <v>25131423186</v>
      </c>
      <c r="CD45" s="12">
        <f t="shared" si="20"/>
        <v>19816879052</v>
      </c>
      <c r="CE45" s="12">
        <f t="shared" si="20"/>
        <v>2225017301</v>
      </c>
      <c r="CF45" s="12">
        <f t="shared" si="20"/>
        <v>2970494502</v>
      </c>
      <c r="CG45" s="12">
        <f t="shared" si="20"/>
        <v>119032335</v>
      </c>
      <c r="CH45" s="103">
        <f>SUM(CH4:CH44)</f>
        <v>4997</v>
      </c>
      <c r="CI45" s="104">
        <f t="shared" ref="CI45:DP45" si="21">SUM(CI4:CI44)</f>
        <v>30891405</v>
      </c>
      <c r="CJ45" s="104">
        <f t="shared" si="21"/>
        <v>24711879</v>
      </c>
      <c r="CK45" s="104">
        <f t="shared" si="21"/>
        <v>0</v>
      </c>
      <c r="CL45" s="104">
        <f t="shared" si="21"/>
        <v>6179526</v>
      </c>
      <c r="CM45" s="104">
        <f t="shared" si="21"/>
        <v>0</v>
      </c>
      <c r="CN45" s="104">
        <f t="shared" si="21"/>
        <v>0</v>
      </c>
      <c r="CO45" s="104">
        <f t="shared" si="21"/>
        <v>0</v>
      </c>
      <c r="CP45" s="104">
        <f t="shared" si="21"/>
        <v>0</v>
      </c>
      <c r="CQ45" s="104">
        <f t="shared" si="21"/>
        <v>0</v>
      </c>
      <c r="CR45" s="104">
        <f t="shared" si="21"/>
        <v>0</v>
      </c>
      <c r="CS45" s="104">
        <f t="shared" si="21"/>
        <v>0</v>
      </c>
      <c r="CT45" s="104">
        <f t="shared" si="21"/>
        <v>0</v>
      </c>
      <c r="CU45" s="104">
        <f t="shared" si="21"/>
        <v>0</v>
      </c>
      <c r="CV45" s="104">
        <f t="shared" si="21"/>
        <v>0</v>
      </c>
      <c r="CW45" s="104">
        <f t="shared" si="21"/>
        <v>0</v>
      </c>
      <c r="CX45" s="104">
        <f t="shared" si="21"/>
        <v>0</v>
      </c>
      <c r="CY45" s="104">
        <f t="shared" si="21"/>
        <v>0</v>
      </c>
      <c r="CZ45" s="105">
        <f t="shared" si="21"/>
        <v>4997</v>
      </c>
      <c r="DA45" s="104">
        <f t="shared" si="21"/>
        <v>30891405</v>
      </c>
      <c r="DB45" s="104">
        <f t="shared" si="21"/>
        <v>24711879</v>
      </c>
      <c r="DC45" s="104">
        <f t="shared" si="21"/>
        <v>0</v>
      </c>
      <c r="DD45" s="104">
        <f t="shared" si="21"/>
        <v>6179526</v>
      </c>
      <c r="DE45" s="104">
        <f t="shared" si="21"/>
        <v>0</v>
      </c>
      <c r="DF45" s="104">
        <f t="shared" si="21"/>
        <v>751903</v>
      </c>
      <c r="DG45" s="104">
        <f>SUM(DG4:DG44)</f>
        <v>25162314591</v>
      </c>
      <c r="DH45" s="104">
        <f t="shared" si="21"/>
        <v>19841590931</v>
      </c>
      <c r="DI45" s="104">
        <f t="shared" si="21"/>
        <v>2225017301</v>
      </c>
      <c r="DJ45" s="104">
        <f t="shared" si="21"/>
        <v>2976674028</v>
      </c>
      <c r="DK45" s="104">
        <f t="shared" si="21"/>
        <v>119032335</v>
      </c>
      <c r="DL45" s="104">
        <f t="shared" si="21"/>
        <v>14972</v>
      </c>
      <c r="DM45" s="104">
        <f t="shared" si="21"/>
        <v>62088</v>
      </c>
      <c r="DN45" s="104">
        <f t="shared" si="21"/>
        <v>77060</v>
      </c>
      <c r="DO45" s="104">
        <f t="shared" si="21"/>
        <v>2826</v>
      </c>
      <c r="DP45" s="104">
        <f t="shared" si="21"/>
        <v>3473</v>
      </c>
      <c r="DR45" s="17">
        <f>SUM(DR4:DR44)</f>
        <v>5047</v>
      </c>
      <c r="DS45" s="17">
        <f t="shared" ref="DS45:EG45" si="22">SUM(DS4:DS44)</f>
        <v>25077544</v>
      </c>
      <c r="DT45" s="17">
        <f t="shared" si="22"/>
        <v>1145</v>
      </c>
      <c r="DU45" s="17">
        <f t="shared" si="22"/>
        <v>17775752</v>
      </c>
      <c r="DV45" s="17">
        <f t="shared" si="22"/>
        <v>1839</v>
      </c>
      <c r="DW45" s="17">
        <f t="shared" si="22"/>
        <v>41678836</v>
      </c>
      <c r="DX45" s="17">
        <f t="shared" si="22"/>
        <v>706</v>
      </c>
      <c r="DY45" s="17">
        <f t="shared" si="22"/>
        <v>21271216</v>
      </c>
      <c r="DZ45" s="17">
        <f t="shared" si="22"/>
        <v>24</v>
      </c>
      <c r="EA45" s="17">
        <f t="shared" si="22"/>
        <v>440094</v>
      </c>
      <c r="EB45" s="17">
        <f t="shared" si="22"/>
        <v>0</v>
      </c>
      <c r="EC45" s="17">
        <f t="shared" si="22"/>
        <v>0</v>
      </c>
      <c r="ED45" s="17">
        <f t="shared" si="22"/>
        <v>0</v>
      </c>
      <c r="EE45" s="17">
        <f t="shared" si="22"/>
        <v>0</v>
      </c>
      <c r="EF45" s="17">
        <f t="shared" si="22"/>
        <v>0</v>
      </c>
      <c r="EG45" s="17">
        <f t="shared" si="22"/>
        <v>0</v>
      </c>
      <c r="EH45" s="17">
        <f t="shared" si="10"/>
        <v>8761</v>
      </c>
      <c r="EI45" s="17">
        <f t="shared" si="10"/>
        <v>106243442</v>
      </c>
      <c r="EK45" s="12">
        <f>SUM(EK4:EK44)</f>
        <v>755667</v>
      </c>
      <c r="EL45" s="12">
        <f>SUM(EL4:EL44)</f>
        <v>25237666628</v>
      </c>
      <c r="EN45" s="69">
        <f>ROUND(EL45/INDEX(被保険者数!O:O,MATCH(A45,被保険者数!A:A,0),1),0)</f>
        <v>159056</v>
      </c>
      <c r="EO45" s="1">
        <f t="shared" si="16"/>
        <v>10</v>
      </c>
      <c r="EP45" s="69">
        <f t="shared" si="11"/>
        <v>12972826500</v>
      </c>
      <c r="EQ45" s="69">
        <f t="shared" si="12"/>
        <v>7573094420</v>
      </c>
      <c r="ER45" s="69">
        <f t="shared" si="13"/>
        <v>4691745708</v>
      </c>
      <c r="ES45" s="69">
        <f>ROUND(EP45/INDEX(被保険者数!O:O,MATCH(A45,被保険者数!A:A,0),1),0)</f>
        <v>81759</v>
      </c>
      <c r="ET45" s="69">
        <f t="shared" si="17"/>
        <v>13</v>
      </c>
      <c r="EU45" s="69">
        <f>ROUND(EQ45/INDEX(被保険者数!O:O,MATCH(A45,被保険者数!A:A,0),1),0)</f>
        <v>47728</v>
      </c>
      <c r="EV45" s="1">
        <f t="shared" si="18"/>
        <v>8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23">SUM(EP4:EP44)</f>
        <v>12972826500</v>
      </c>
      <c r="EQ46" s="18">
        <f t="shared" si="23"/>
        <v>7573094420</v>
      </c>
      <c r="ER46" s="18">
        <f t="shared" si="23"/>
        <v>4691745708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24">IF(OR(EP46="",EP45=EP46),"","×")</f>
        <v/>
      </c>
      <c r="EQ47" s="70" t="str">
        <f t="shared" si="24"/>
        <v/>
      </c>
      <c r="ER47" s="70" t="str">
        <f t="shared" si="24"/>
        <v/>
      </c>
      <c r="ES47" s="70"/>
      <c r="ET47" s="70"/>
      <c r="EU47" s="70"/>
      <c r="EV47" s="70"/>
    </row>
  </sheetData>
  <sheetProtection sheet="1" formatCells="0" insertColumns="0" insertRows="0" insertHyperlinks="0" deleteColumns="0" deleteRows="0" sort="0" autoFilter="0" pivotTables="0"/>
  <mergeCells count="35">
    <mergeCell ref="ED2:EE2"/>
    <mergeCell ref="EF2:EG2"/>
    <mergeCell ref="DR2:DS2"/>
    <mergeCell ref="DT2:DU2"/>
    <mergeCell ref="DV2:DW2"/>
    <mergeCell ref="DX2:DY2"/>
    <mergeCell ref="DZ2:EA2"/>
    <mergeCell ref="EB2:EC2"/>
    <mergeCell ref="DL1:DP2"/>
    <mergeCell ref="DR1:EG1"/>
    <mergeCell ref="EH1:EI2"/>
    <mergeCell ref="EK1:EL2"/>
    <mergeCell ref="B2:G2"/>
    <mergeCell ref="H2:M2"/>
    <mergeCell ref="N2:S2"/>
    <mergeCell ref="T2:Y2"/>
    <mergeCell ref="Z2:AE2"/>
    <mergeCell ref="AF2:AK2"/>
    <mergeCell ref="BV1:CA2"/>
    <mergeCell ref="CB1:CG2"/>
    <mergeCell ref="CH1:CS1"/>
    <mergeCell ref="CT1:CY2"/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</mergeCells>
  <phoneticPr fontId="4"/>
  <conditionalFormatting sqref="EN47:EV47">
    <cfRule type="cellIs" dxfId="1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r:id="rId1"/>
  <headerFooter alignWithMargins="0">
    <oddHeader>&amp;L&amp;A&amp;C&amp;16令和６年度分&amp;R&amp;D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B1" sqref="B1:S1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3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 t="s">
        <v>1</v>
      </c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 t="s">
        <v>2</v>
      </c>
      <c r="AM1" s="224"/>
      <c r="AN1" s="224"/>
      <c r="AO1" s="224"/>
      <c r="AP1" s="224"/>
      <c r="AQ1" s="224"/>
      <c r="AR1" s="223" t="s">
        <v>3</v>
      </c>
      <c r="AS1" s="223"/>
      <c r="AT1" s="223"/>
      <c r="AU1" s="223"/>
      <c r="AV1" s="223"/>
      <c r="AW1" s="223"/>
      <c r="AX1" s="224" t="s">
        <v>4</v>
      </c>
      <c r="AY1" s="224"/>
      <c r="AZ1" s="224"/>
      <c r="BA1" s="224"/>
      <c r="BB1" s="224"/>
      <c r="BC1" s="224"/>
      <c r="BD1" s="223" t="s">
        <v>5</v>
      </c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 t="s">
        <v>6</v>
      </c>
      <c r="BW1" s="223"/>
      <c r="BX1" s="223"/>
      <c r="BY1" s="223"/>
      <c r="BZ1" s="223"/>
      <c r="CA1" s="223"/>
      <c r="CB1" s="224" t="s">
        <v>7</v>
      </c>
      <c r="CC1" s="224"/>
      <c r="CD1" s="224"/>
      <c r="CE1" s="224"/>
      <c r="CF1" s="224"/>
      <c r="CG1" s="224"/>
      <c r="CH1" s="226" t="s">
        <v>8</v>
      </c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8"/>
      <c r="CT1" s="225" t="s">
        <v>9</v>
      </c>
      <c r="CU1" s="225"/>
      <c r="CV1" s="225"/>
      <c r="CW1" s="225"/>
      <c r="CX1" s="225"/>
      <c r="CY1" s="225"/>
      <c r="CZ1" s="225" t="s">
        <v>10</v>
      </c>
      <c r="DA1" s="225"/>
      <c r="DB1" s="225"/>
      <c r="DC1" s="225"/>
      <c r="DD1" s="225"/>
      <c r="DE1" s="225"/>
      <c r="DF1" s="225" t="s">
        <v>11</v>
      </c>
      <c r="DG1" s="225"/>
      <c r="DH1" s="225"/>
      <c r="DI1" s="225"/>
      <c r="DJ1" s="225"/>
      <c r="DK1" s="225"/>
      <c r="DL1" s="225" t="s">
        <v>12</v>
      </c>
      <c r="DM1" s="225"/>
      <c r="DN1" s="225"/>
      <c r="DO1" s="225"/>
      <c r="DP1" s="225"/>
      <c r="DR1" s="233" t="s">
        <v>68</v>
      </c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29" t="s">
        <v>69</v>
      </c>
      <c r="EI1" s="230"/>
      <c r="EK1" s="229" t="s">
        <v>70</v>
      </c>
      <c r="EL1" s="230"/>
    </row>
    <row r="2" spans="1:152" s="1" customFormat="1" ht="24" customHeight="1" x14ac:dyDescent="0.2">
      <c r="B2" s="223" t="s">
        <v>13</v>
      </c>
      <c r="C2" s="223"/>
      <c r="D2" s="223"/>
      <c r="E2" s="223"/>
      <c r="F2" s="223"/>
      <c r="G2" s="223"/>
      <c r="H2" s="223" t="s">
        <v>14</v>
      </c>
      <c r="I2" s="223"/>
      <c r="J2" s="223"/>
      <c r="K2" s="223"/>
      <c r="L2" s="223"/>
      <c r="M2" s="223"/>
      <c r="N2" s="224" t="s">
        <v>15</v>
      </c>
      <c r="O2" s="224"/>
      <c r="P2" s="224"/>
      <c r="Q2" s="224"/>
      <c r="R2" s="224"/>
      <c r="S2" s="224"/>
      <c r="T2" s="223" t="s">
        <v>13</v>
      </c>
      <c r="U2" s="223"/>
      <c r="V2" s="223"/>
      <c r="W2" s="223"/>
      <c r="X2" s="223"/>
      <c r="Y2" s="223"/>
      <c r="Z2" s="223" t="s">
        <v>14</v>
      </c>
      <c r="AA2" s="223"/>
      <c r="AB2" s="223"/>
      <c r="AC2" s="223"/>
      <c r="AD2" s="223"/>
      <c r="AE2" s="223"/>
      <c r="AF2" s="224" t="s">
        <v>15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3"/>
      <c r="AS2" s="223"/>
      <c r="AT2" s="223"/>
      <c r="AU2" s="223"/>
      <c r="AV2" s="223"/>
      <c r="AW2" s="223"/>
      <c r="AX2" s="224"/>
      <c r="AY2" s="224"/>
      <c r="AZ2" s="224"/>
      <c r="BA2" s="224"/>
      <c r="BB2" s="224"/>
      <c r="BC2" s="224"/>
      <c r="BD2" s="223" t="s">
        <v>0</v>
      </c>
      <c r="BE2" s="223"/>
      <c r="BF2" s="223"/>
      <c r="BG2" s="223"/>
      <c r="BH2" s="223"/>
      <c r="BI2" s="223"/>
      <c r="BJ2" s="223" t="s">
        <v>1</v>
      </c>
      <c r="BK2" s="223"/>
      <c r="BL2" s="223"/>
      <c r="BM2" s="223"/>
      <c r="BN2" s="223"/>
      <c r="BO2" s="223"/>
      <c r="BP2" s="224" t="s">
        <v>15</v>
      </c>
      <c r="BQ2" s="224"/>
      <c r="BR2" s="224"/>
      <c r="BS2" s="224"/>
      <c r="BT2" s="224"/>
      <c r="BU2" s="224"/>
      <c r="BV2" s="223"/>
      <c r="BW2" s="223"/>
      <c r="BX2" s="223"/>
      <c r="BY2" s="223"/>
      <c r="BZ2" s="223"/>
      <c r="CA2" s="223"/>
      <c r="CB2" s="224"/>
      <c r="CC2" s="224"/>
      <c r="CD2" s="224"/>
      <c r="CE2" s="224"/>
      <c r="CF2" s="224"/>
      <c r="CG2" s="224"/>
      <c r="CH2" s="226" t="s">
        <v>16</v>
      </c>
      <c r="CI2" s="227"/>
      <c r="CJ2" s="227"/>
      <c r="CK2" s="227"/>
      <c r="CL2" s="227"/>
      <c r="CM2" s="228"/>
      <c r="CN2" s="226" t="s">
        <v>17</v>
      </c>
      <c r="CO2" s="227"/>
      <c r="CP2" s="227"/>
      <c r="CQ2" s="227"/>
      <c r="CR2" s="227"/>
      <c r="CS2" s="228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R2" s="231" t="s">
        <v>16</v>
      </c>
      <c r="DS2" s="231"/>
      <c r="DT2" s="231" t="s">
        <v>74</v>
      </c>
      <c r="DU2" s="231"/>
      <c r="DV2" s="232" t="s">
        <v>73</v>
      </c>
      <c r="DW2" s="232"/>
      <c r="DX2" s="231" t="s">
        <v>72</v>
      </c>
      <c r="DY2" s="231"/>
      <c r="DZ2" s="231" t="s">
        <v>71</v>
      </c>
      <c r="EA2" s="231"/>
      <c r="EB2" s="231" t="s">
        <v>78</v>
      </c>
      <c r="EC2" s="231"/>
      <c r="ED2" s="231" t="s">
        <v>75</v>
      </c>
      <c r="EE2" s="231"/>
      <c r="EF2" s="231" t="s">
        <v>79</v>
      </c>
      <c r="EG2" s="231"/>
      <c r="EH2" s="230"/>
      <c r="EI2" s="230"/>
      <c r="EK2" s="230"/>
      <c r="EL2" s="230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2887</v>
      </c>
      <c r="C4" s="7">
        <v>2030998920</v>
      </c>
      <c r="D4" s="7">
        <v>1421698731</v>
      </c>
      <c r="E4" s="7">
        <v>307680762</v>
      </c>
      <c r="F4" s="7">
        <v>292504206</v>
      </c>
      <c r="G4" s="7">
        <v>9115221</v>
      </c>
      <c r="H4" s="7">
        <v>60749</v>
      </c>
      <c r="I4" s="7">
        <v>1089290530</v>
      </c>
      <c r="J4" s="7">
        <v>762503372</v>
      </c>
      <c r="K4" s="7">
        <v>51646880</v>
      </c>
      <c r="L4" s="7">
        <v>262274300</v>
      </c>
      <c r="M4" s="7">
        <v>12865978</v>
      </c>
      <c r="N4" s="7">
        <f t="shared" ref="N4:N44" si="0">B4+H4</f>
        <v>63636</v>
      </c>
      <c r="O4" s="7">
        <f t="shared" ref="O4:O44" si="1">C4+I4</f>
        <v>3120289450</v>
      </c>
      <c r="P4" s="7">
        <f t="shared" ref="P4:P44" si="2">D4+J4</f>
        <v>2184202103</v>
      </c>
      <c r="Q4" s="7">
        <f t="shared" ref="Q4:Q44" si="3">E4+K4</f>
        <v>359327642</v>
      </c>
      <c r="R4" s="7">
        <f t="shared" ref="R4:R44" si="4">F4+L4</f>
        <v>554778506</v>
      </c>
      <c r="S4" s="7">
        <f t="shared" ref="S4:S44" si="5">G4+M4</f>
        <v>21981199</v>
      </c>
      <c r="T4" s="6">
        <v>16</v>
      </c>
      <c r="U4" s="7">
        <v>2117180</v>
      </c>
      <c r="V4" s="7">
        <v>1482031</v>
      </c>
      <c r="W4" s="7">
        <v>0</v>
      </c>
      <c r="X4" s="7">
        <v>635149</v>
      </c>
      <c r="Y4" s="7">
        <v>0</v>
      </c>
      <c r="Z4" s="7">
        <v>9712</v>
      </c>
      <c r="AA4" s="7">
        <v>121507970</v>
      </c>
      <c r="AB4" s="7">
        <v>85055579</v>
      </c>
      <c r="AC4" s="7">
        <v>0</v>
      </c>
      <c r="AD4" s="7">
        <v>36361530</v>
      </c>
      <c r="AE4" s="7">
        <v>90861</v>
      </c>
      <c r="AF4" s="7">
        <f t="shared" ref="AF4:AF44" si="6">T4+Z4</f>
        <v>9728</v>
      </c>
      <c r="AG4" s="7">
        <f t="shared" ref="AG4:AG44" si="7">U4+AA4</f>
        <v>123625150</v>
      </c>
      <c r="AH4" s="7">
        <f t="shared" ref="AH4:AH44" si="8">V4+AB4</f>
        <v>86537610</v>
      </c>
      <c r="AI4" s="7">
        <f t="shared" ref="AI4:AI44" si="9">W4+AC4</f>
        <v>0</v>
      </c>
      <c r="AJ4" s="7">
        <f t="shared" ref="AJ4:AJ44" si="10">X4+AD4</f>
        <v>36996679</v>
      </c>
      <c r="AK4" s="7">
        <f t="shared" ref="AK4:AK44" si="11">Y4+AE4</f>
        <v>90861</v>
      </c>
      <c r="AL4" s="6">
        <f t="shared" ref="AL4:AL44" si="12">AF4+N4</f>
        <v>73364</v>
      </c>
      <c r="AM4" s="7">
        <f t="shared" ref="AM4:AM44" si="13">AG4+O4</f>
        <v>3243914600</v>
      </c>
      <c r="AN4" s="7">
        <f t="shared" ref="AN4:AN44" si="14">AH4+P4</f>
        <v>2270739713</v>
      </c>
      <c r="AO4" s="7">
        <f t="shared" ref="AO4:AO44" si="15">AI4+Q4</f>
        <v>359327642</v>
      </c>
      <c r="AP4" s="7">
        <f t="shared" ref="AP4:AP44" si="16">AJ4+R4</f>
        <v>591775185</v>
      </c>
      <c r="AQ4" s="7">
        <f t="shared" ref="AQ4:AQ44" si="17">AK4+S4</f>
        <v>22072060</v>
      </c>
      <c r="AR4" s="7">
        <v>44351</v>
      </c>
      <c r="AS4" s="7">
        <v>587047530</v>
      </c>
      <c r="AT4" s="7">
        <v>410933265</v>
      </c>
      <c r="AU4" s="7">
        <v>6257784</v>
      </c>
      <c r="AV4" s="7">
        <v>159082138</v>
      </c>
      <c r="AW4" s="7">
        <v>10774343</v>
      </c>
      <c r="AX4" s="7">
        <f t="shared" ref="AX4:AX44" si="18">AL4+AR4</f>
        <v>117715</v>
      </c>
      <c r="AY4" s="7">
        <f t="shared" ref="AY4:AY44" si="19">AM4+AS4</f>
        <v>3830962130</v>
      </c>
      <c r="AZ4" s="7">
        <f t="shared" ref="AZ4:AZ44" si="20">AN4+AT4</f>
        <v>2681672978</v>
      </c>
      <c r="BA4" s="7">
        <f t="shared" ref="BA4:BA44" si="21">AO4+AU4</f>
        <v>365585426</v>
      </c>
      <c r="BB4" s="7">
        <f t="shared" ref="BB4:BB44" si="22">AP4+AV4</f>
        <v>750857323</v>
      </c>
      <c r="BC4" s="7">
        <f t="shared" ref="BC4:BC44" si="23">AQ4+AW4</f>
        <v>32846403</v>
      </c>
      <c r="BD4" s="6">
        <v>2789</v>
      </c>
      <c r="BE4" s="7">
        <v>77988089</v>
      </c>
      <c r="BF4" s="7">
        <v>23375449</v>
      </c>
      <c r="BG4" s="7">
        <v>0</v>
      </c>
      <c r="BH4" s="7">
        <v>54393010</v>
      </c>
      <c r="BI4" s="7">
        <v>219630</v>
      </c>
      <c r="BJ4" s="7">
        <v>16</v>
      </c>
      <c r="BK4" s="7">
        <v>35208</v>
      </c>
      <c r="BL4" s="7">
        <v>11708</v>
      </c>
      <c r="BM4" s="7">
        <v>0</v>
      </c>
      <c r="BN4" s="7">
        <v>23500</v>
      </c>
      <c r="BO4" s="7">
        <v>0</v>
      </c>
      <c r="BP4" s="7">
        <f t="shared" ref="BP4:BP44" si="24">BD4+BJ4</f>
        <v>2805</v>
      </c>
      <c r="BQ4" s="7">
        <f t="shared" ref="BQ4:BQ44" si="25">BE4+BK4</f>
        <v>78023297</v>
      </c>
      <c r="BR4" s="7">
        <f t="shared" ref="BR4:BR44" si="26">BF4+BL4</f>
        <v>23387157</v>
      </c>
      <c r="BS4" s="7">
        <f t="shared" ref="BS4:BS44" si="27">BG4+BM4</f>
        <v>0</v>
      </c>
      <c r="BT4" s="7">
        <f t="shared" ref="BT4:BT44" si="28">BH4+BN4</f>
        <v>54416510</v>
      </c>
      <c r="BU4" s="7">
        <f t="shared" ref="BU4:BU44" si="29">BI4+BO4</f>
        <v>219630</v>
      </c>
      <c r="BV4" s="6">
        <v>488</v>
      </c>
      <c r="BW4" s="7">
        <v>71011150</v>
      </c>
      <c r="BX4" s="7">
        <v>49707805</v>
      </c>
      <c r="BY4" s="7">
        <v>1178212</v>
      </c>
      <c r="BZ4" s="7">
        <v>13105385</v>
      </c>
      <c r="CA4" s="7">
        <v>7019748</v>
      </c>
      <c r="CB4" s="7">
        <f t="shared" ref="CB4:CB43" si="30">AX4+BV4</f>
        <v>118203</v>
      </c>
      <c r="CC4" s="7">
        <f t="shared" ref="CC4:CC44" si="31">AY4+BQ4+BW4</f>
        <v>3979996577</v>
      </c>
      <c r="CD4" s="7">
        <f t="shared" ref="CD4:CD44" si="32">AZ4+BR4+BX4</f>
        <v>2754767940</v>
      </c>
      <c r="CE4" s="7">
        <f t="shared" ref="CE4:CE44" si="33">BA4+BS4+BY4</f>
        <v>366763638</v>
      </c>
      <c r="CF4" s="7">
        <f t="shared" ref="CF4:CF44" si="34">BB4+BT4+BZ4</f>
        <v>818379218</v>
      </c>
      <c r="CG4" s="7">
        <f t="shared" ref="CG4:CG44" si="35">BC4+BU4+CA4</f>
        <v>40085781</v>
      </c>
      <c r="CH4" s="100">
        <v>886</v>
      </c>
      <c r="CI4" s="101">
        <v>4972207</v>
      </c>
      <c r="CJ4" s="101">
        <v>3480311</v>
      </c>
      <c r="CK4" s="101">
        <v>0</v>
      </c>
      <c r="CL4" s="101">
        <v>1491896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886</v>
      </c>
      <c r="DA4" s="101">
        <f>CI4+CO4+CU4</f>
        <v>4972207</v>
      </c>
      <c r="DB4" s="101">
        <f>CJ4+CP4+CV4</f>
        <v>3480311</v>
      </c>
      <c r="DC4" s="101">
        <f>CK4+CQ4+CW4</f>
        <v>0</v>
      </c>
      <c r="DD4" s="101">
        <f>CL4+CR4+CX4</f>
        <v>1491896</v>
      </c>
      <c r="DE4" s="101">
        <f t="shared" ref="DE4:DE44" si="36">CM4+CS4+CY4</f>
        <v>0</v>
      </c>
      <c r="DF4" s="101">
        <f>CB4+CZ4</f>
        <v>119089</v>
      </c>
      <c r="DG4" s="101">
        <f>CC4+DA4</f>
        <v>3984968784</v>
      </c>
      <c r="DH4" s="101">
        <f>CD4+DB4</f>
        <v>2758248251</v>
      </c>
      <c r="DI4" s="101">
        <f>CE4+DC4</f>
        <v>366763638</v>
      </c>
      <c r="DJ4" s="101">
        <f t="shared" ref="DJ4:DJ44" si="37">CF4+DD4</f>
        <v>819871114</v>
      </c>
      <c r="DK4" s="101">
        <f t="shared" ref="DK4:DK44" si="38">CG4+DE4</f>
        <v>40085781</v>
      </c>
      <c r="DL4" s="101">
        <v>1752</v>
      </c>
      <c r="DM4" s="101">
        <v>902</v>
      </c>
      <c r="DN4" s="101">
        <v>2654</v>
      </c>
      <c r="DO4" s="101">
        <v>527</v>
      </c>
      <c r="DP4" s="101">
        <v>387</v>
      </c>
      <c r="DR4" s="16">
        <f>INDEX(現金給付!J:J,MATCH($A4,現金給付!$C:$C,0),1)</f>
        <v>913</v>
      </c>
      <c r="DS4" s="16">
        <f>INDEX(現金給付!K:K,MATCH($A4,現金給付!$C:$C,0),1)</f>
        <v>3556469</v>
      </c>
      <c r="DT4" s="16">
        <f>INDEX(現金給付!R:R,MATCH($A4,現金給付!$C:$C,0),1)</f>
        <v>270</v>
      </c>
      <c r="DU4" s="16">
        <f>INDEX(現金給付!S:S,MATCH($A4,現金給付!$C:$C,0),1)</f>
        <v>3956862</v>
      </c>
      <c r="DV4" s="16">
        <f>INDEX(現金給付!Z:Z,MATCH($A4,現金給付!$C:$C,0),1)</f>
        <v>387</v>
      </c>
      <c r="DW4" s="16">
        <f>INDEX(現金給付!AA:AA,MATCH($A4,現金給付!$C:$C,0),1)</f>
        <v>8948825</v>
      </c>
      <c r="DX4" s="16">
        <f>INDEX(現金給付!AP:AP,MATCH($A4,現金給付!$C:$C,0),1)</f>
        <v>92</v>
      </c>
      <c r="DY4" s="16">
        <f>INDEX(現金給付!AQ:AQ,MATCH($A4,現金給付!$C:$C,0),1)</f>
        <v>2338114</v>
      </c>
      <c r="DZ4" s="16">
        <f>INDEX(現金給付!AX:AX,MATCH($A4,現金給付!$C:$C,0),1)</f>
        <v>3</v>
      </c>
      <c r="EA4" s="16">
        <f>INDEX(現金給付!AY:AY,MATCH($A4,現金給付!$C:$C,0),1)</f>
        <v>26383</v>
      </c>
      <c r="EB4" s="16">
        <f>INDEX(現金給付!BF:BF,MATCH($A4,現金給付!$C:$C,0),1)</f>
        <v>0</v>
      </c>
      <c r="EC4" s="16">
        <f>INDEX(現金給付!BG:BG,MATCH($A4,現金給付!$C:$C,0),1)</f>
        <v>0</v>
      </c>
      <c r="ED4" s="16">
        <f>INDEX(現金給付!BV:BV,MATCH($A4,現金給付!$C:$C,0),1)</f>
        <v>0</v>
      </c>
      <c r="EE4" s="16">
        <f>INDEX(現金給付!BW:BW,MATCH($A4,現金給付!$C:$C,0),1)</f>
        <v>0</v>
      </c>
      <c r="EF4" s="16">
        <v>0</v>
      </c>
      <c r="EG4" s="16">
        <v>0</v>
      </c>
      <c r="EH4" s="16">
        <f>SUM(DR4,DT4,DV4,DX4,DZ4,EB4,EF4,ED4)</f>
        <v>1665</v>
      </c>
      <c r="EI4" s="16">
        <f>SUM(DS4,DU4,DW4,DY4,EA4,EC4,EG4,EE4)</f>
        <v>18826653</v>
      </c>
      <c r="EK4" s="7">
        <f>CB4+EH4</f>
        <v>119868</v>
      </c>
      <c r="EL4" s="7">
        <f>CC4+EI4</f>
        <v>3998823230</v>
      </c>
      <c r="EN4" s="69">
        <f>ROUND(EL4/INDEX(被保険者数!O:O,MATCH(A4,被保険者数!A:A,0),1),0)</f>
        <v>111406</v>
      </c>
      <c r="EO4" s="1">
        <f>RANK(EN4,$EN$4:$EN$45)</f>
        <v>7</v>
      </c>
      <c r="EP4" s="69">
        <f t="shared" ref="EP4:EP45" si="39">C4+U4</f>
        <v>2033116100</v>
      </c>
      <c r="EQ4" s="69">
        <f t="shared" ref="EQ4:EQ45" si="40">I4+AA4</f>
        <v>1210798500</v>
      </c>
      <c r="ER4" s="69">
        <f t="shared" ref="ER4:ER45" si="41">EL4-EP4-EQ4</f>
        <v>754908630</v>
      </c>
      <c r="ES4" s="69">
        <f>ROUND(EP4/INDEX(被保険者数!O:O,MATCH(A4,被保険者数!A:A,0),1),0)</f>
        <v>56642</v>
      </c>
      <c r="ET4" s="69">
        <f>RANK(ES4,$ES$4:$ES$45)</f>
        <v>8</v>
      </c>
      <c r="EU4" s="69">
        <f>ROUND(EQ4/INDEX(被保険者数!O:O,MATCH(A4,被保険者数!A:A,0),1),0)</f>
        <v>33733</v>
      </c>
      <c r="EV4" s="1">
        <f>RANK(EU4,$EU$4:$EU$45)</f>
        <v>7</v>
      </c>
    </row>
    <row r="5" spans="1:152" s="1" customFormat="1" ht="15.95" customHeight="1" x14ac:dyDescent="0.15">
      <c r="A5" s="2" t="s">
        <v>27</v>
      </c>
      <c r="B5" s="6">
        <v>974</v>
      </c>
      <c r="C5" s="7">
        <v>669873980</v>
      </c>
      <c r="D5" s="7">
        <v>468911590</v>
      </c>
      <c r="E5" s="7">
        <v>104419524</v>
      </c>
      <c r="F5" s="7">
        <v>94273690</v>
      </c>
      <c r="G5" s="7">
        <v>2269176</v>
      </c>
      <c r="H5" s="7">
        <v>19528</v>
      </c>
      <c r="I5" s="7">
        <v>352897720</v>
      </c>
      <c r="J5" s="7">
        <v>247028405</v>
      </c>
      <c r="K5" s="7">
        <v>17884257</v>
      </c>
      <c r="L5" s="7">
        <v>86390122</v>
      </c>
      <c r="M5" s="7">
        <v>1594936</v>
      </c>
      <c r="N5" s="7">
        <f t="shared" si="0"/>
        <v>20502</v>
      </c>
      <c r="O5" s="7">
        <f t="shared" si="1"/>
        <v>1022771700</v>
      </c>
      <c r="P5" s="7">
        <f t="shared" si="2"/>
        <v>715939995</v>
      </c>
      <c r="Q5" s="7">
        <f t="shared" si="3"/>
        <v>122303781</v>
      </c>
      <c r="R5" s="7">
        <f t="shared" si="4"/>
        <v>180663812</v>
      </c>
      <c r="S5" s="7">
        <f t="shared" si="5"/>
        <v>3864112</v>
      </c>
      <c r="T5" s="6">
        <v>1</v>
      </c>
      <c r="U5" s="7">
        <v>157800</v>
      </c>
      <c r="V5" s="7">
        <v>110460</v>
      </c>
      <c r="W5" s="7">
        <v>0</v>
      </c>
      <c r="X5" s="7">
        <v>47340</v>
      </c>
      <c r="Y5" s="7">
        <v>0</v>
      </c>
      <c r="Z5" s="7">
        <v>3333</v>
      </c>
      <c r="AA5" s="7">
        <v>42666270</v>
      </c>
      <c r="AB5" s="7">
        <v>29866389</v>
      </c>
      <c r="AC5" s="7">
        <v>0</v>
      </c>
      <c r="AD5" s="7">
        <v>12793641</v>
      </c>
      <c r="AE5" s="7">
        <v>6240</v>
      </c>
      <c r="AF5" s="7">
        <f t="shared" si="6"/>
        <v>3334</v>
      </c>
      <c r="AG5" s="7">
        <f t="shared" si="7"/>
        <v>42824070</v>
      </c>
      <c r="AH5" s="7">
        <f t="shared" si="8"/>
        <v>29976849</v>
      </c>
      <c r="AI5" s="7">
        <f t="shared" si="9"/>
        <v>0</v>
      </c>
      <c r="AJ5" s="7">
        <f t="shared" si="10"/>
        <v>12840981</v>
      </c>
      <c r="AK5" s="7">
        <f t="shared" si="11"/>
        <v>6240</v>
      </c>
      <c r="AL5" s="6">
        <f t="shared" si="12"/>
        <v>23836</v>
      </c>
      <c r="AM5" s="7">
        <f t="shared" si="13"/>
        <v>1065595770</v>
      </c>
      <c r="AN5" s="7">
        <f t="shared" si="14"/>
        <v>745916844</v>
      </c>
      <c r="AO5" s="7">
        <f t="shared" si="15"/>
        <v>122303781</v>
      </c>
      <c r="AP5" s="7">
        <f t="shared" si="16"/>
        <v>193504793</v>
      </c>
      <c r="AQ5" s="7">
        <f t="shared" si="17"/>
        <v>3870352</v>
      </c>
      <c r="AR5" s="7">
        <v>13771</v>
      </c>
      <c r="AS5" s="7">
        <v>171588080</v>
      </c>
      <c r="AT5" s="7">
        <v>120111656</v>
      </c>
      <c r="AU5" s="7">
        <v>404158</v>
      </c>
      <c r="AV5" s="7">
        <v>49498249</v>
      </c>
      <c r="AW5" s="7">
        <v>1574017</v>
      </c>
      <c r="AX5" s="7">
        <f t="shared" si="18"/>
        <v>37607</v>
      </c>
      <c r="AY5" s="7">
        <f t="shared" si="19"/>
        <v>1237183850</v>
      </c>
      <c r="AZ5" s="7">
        <f t="shared" si="20"/>
        <v>866028500</v>
      </c>
      <c r="BA5" s="7">
        <f t="shared" si="21"/>
        <v>122707939</v>
      </c>
      <c r="BB5" s="7">
        <f t="shared" si="22"/>
        <v>243003042</v>
      </c>
      <c r="BC5" s="7">
        <f t="shared" si="23"/>
        <v>5444369</v>
      </c>
      <c r="BD5" s="6">
        <v>943</v>
      </c>
      <c r="BE5" s="7">
        <v>27812049</v>
      </c>
      <c r="BF5" s="7">
        <v>7788629</v>
      </c>
      <c r="BG5" s="7">
        <v>0</v>
      </c>
      <c r="BH5" s="7">
        <v>20023420</v>
      </c>
      <c r="BI5" s="7">
        <v>0</v>
      </c>
      <c r="BJ5" s="7">
        <v>1</v>
      </c>
      <c r="BK5" s="7">
        <v>6230</v>
      </c>
      <c r="BL5" s="7">
        <v>1820</v>
      </c>
      <c r="BM5" s="7">
        <v>0</v>
      </c>
      <c r="BN5" s="7">
        <v>4410</v>
      </c>
      <c r="BO5" s="7">
        <v>0</v>
      </c>
      <c r="BP5" s="7">
        <f t="shared" si="24"/>
        <v>944</v>
      </c>
      <c r="BQ5" s="7">
        <f t="shared" si="25"/>
        <v>27818279</v>
      </c>
      <c r="BR5" s="7">
        <f t="shared" si="26"/>
        <v>7790449</v>
      </c>
      <c r="BS5" s="7">
        <f t="shared" si="27"/>
        <v>0</v>
      </c>
      <c r="BT5" s="7">
        <f t="shared" si="28"/>
        <v>20027830</v>
      </c>
      <c r="BU5" s="7">
        <f t="shared" si="29"/>
        <v>0</v>
      </c>
      <c r="BV5" s="6">
        <v>138</v>
      </c>
      <c r="BW5" s="7">
        <v>17721630</v>
      </c>
      <c r="BX5" s="7">
        <v>12405141</v>
      </c>
      <c r="BY5" s="7">
        <v>767520</v>
      </c>
      <c r="BZ5" s="7">
        <v>3329401</v>
      </c>
      <c r="CA5" s="7">
        <v>1219568</v>
      </c>
      <c r="CB5" s="7">
        <f t="shared" si="30"/>
        <v>37745</v>
      </c>
      <c r="CC5" s="7">
        <f t="shared" si="31"/>
        <v>1282723759</v>
      </c>
      <c r="CD5" s="7">
        <f t="shared" si="32"/>
        <v>886224090</v>
      </c>
      <c r="CE5" s="7">
        <f t="shared" si="33"/>
        <v>123475459</v>
      </c>
      <c r="CF5" s="7">
        <f t="shared" si="34"/>
        <v>266360273</v>
      </c>
      <c r="CG5" s="7">
        <f t="shared" si="35"/>
        <v>6663937</v>
      </c>
      <c r="CH5" s="100">
        <v>336</v>
      </c>
      <c r="CI5" s="101">
        <v>2002775</v>
      </c>
      <c r="CJ5" s="101">
        <v>1401848</v>
      </c>
      <c r="CK5" s="101">
        <v>0</v>
      </c>
      <c r="CL5" s="101">
        <v>600927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42">CH5+CN5+CT5</f>
        <v>336</v>
      </c>
      <c r="DA5" s="101">
        <f t="shared" ref="DA5:DA44" si="43">CI5+CO5+CU5</f>
        <v>2002775</v>
      </c>
      <c r="DB5" s="101">
        <f t="shared" ref="DB5:DB44" si="44">CJ5+CP5+CV5</f>
        <v>1401848</v>
      </c>
      <c r="DC5" s="101">
        <f t="shared" ref="DC5:DC44" si="45">CK5+CQ5+CW5</f>
        <v>0</v>
      </c>
      <c r="DD5" s="101">
        <f t="shared" ref="DD5:DD44" si="46">CL5+CR5+CX5</f>
        <v>600927</v>
      </c>
      <c r="DE5" s="101">
        <f t="shared" si="36"/>
        <v>0</v>
      </c>
      <c r="DF5" s="101">
        <f t="shared" ref="DF5:DF44" si="47">CB5+CZ5</f>
        <v>38081</v>
      </c>
      <c r="DG5" s="101">
        <f t="shared" ref="DG5:DG44" si="48">CC5+DA5</f>
        <v>1284726534</v>
      </c>
      <c r="DH5" s="101">
        <f t="shared" ref="DH5:DH44" si="49">CD5+DB5</f>
        <v>887625938</v>
      </c>
      <c r="DI5" s="101">
        <f t="shared" ref="DI5:DI44" si="50">CE5+DC5</f>
        <v>123475459</v>
      </c>
      <c r="DJ5" s="101">
        <f t="shared" si="37"/>
        <v>266961200</v>
      </c>
      <c r="DK5" s="101">
        <f t="shared" si="38"/>
        <v>6663937</v>
      </c>
      <c r="DL5" s="101">
        <v>654</v>
      </c>
      <c r="DM5" s="101">
        <v>289</v>
      </c>
      <c r="DN5" s="101">
        <v>943</v>
      </c>
      <c r="DO5" s="101">
        <v>197</v>
      </c>
      <c r="DP5" s="101">
        <v>170</v>
      </c>
      <c r="DR5" s="16">
        <f>INDEX(現金給付!J:J,MATCH($A5,現金給付!$C:$C,0),1)</f>
        <v>339</v>
      </c>
      <c r="DS5" s="16">
        <f>INDEX(現金給付!K:K,MATCH($A5,現金給付!$C:$C,0),1)</f>
        <v>1409821</v>
      </c>
      <c r="DT5" s="16">
        <f>INDEX(現金給付!R:R,MATCH($A5,現金給付!$C:$C,0),1)</f>
        <v>61</v>
      </c>
      <c r="DU5" s="16">
        <f>INDEX(現金給付!S:S,MATCH($A5,現金給付!$C:$C,0),1)</f>
        <v>1110252</v>
      </c>
      <c r="DV5" s="16">
        <f>INDEX(現金給付!Z:Z,MATCH($A5,現金給付!$C:$C,0),1)</f>
        <v>67</v>
      </c>
      <c r="DW5" s="16">
        <f>INDEX(現金給付!AA:AA,MATCH($A5,現金給付!$C:$C,0),1)</f>
        <v>1326118</v>
      </c>
      <c r="DX5" s="16">
        <f>INDEX(現金給付!AP:AP,MATCH($A5,現金給付!$C:$C,0),1)</f>
        <v>35</v>
      </c>
      <c r="DY5" s="16">
        <f>INDEX(現金給付!AQ:AQ,MATCH($A5,現金給付!$C:$C,0),1)</f>
        <v>893171</v>
      </c>
      <c r="DZ5" s="16">
        <f>INDEX(現金給付!AX:AX,MATCH($A5,現金給付!$C:$C,0),1)</f>
        <v>0</v>
      </c>
      <c r="EA5" s="16">
        <f>INDEX(現金給付!AY:AY,MATCH($A5,現金給付!$C:$C,0),1)</f>
        <v>0</v>
      </c>
      <c r="EB5" s="16">
        <f>INDEX(現金給付!BF:BF,MATCH($A5,現金給付!$C:$C,0),1)</f>
        <v>0</v>
      </c>
      <c r="EC5" s="16">
        <f>INDEX(現金給付!BG:BG,MATCH($A5,現金給付!$C:$C,0),1)</f>
        <v>0</v>
      </c>
      <c r="ED5" s="16">
        <f>INDEX(現金給付!BV:BV,MATCH($A5,現金給付!$C:$C,0),1)</f>
        <v>0</v>
      </c>
      <c r="EE5" s="16">
        <f>INDEX(現金給付!BW:BW,MATCH($A5,現金給付!$C:$C,0),1)</f>
        <v>0</v>
      </c>
      <c r="EF5" s="16">
        <v>0</v>
      </c>
      <c r="EG5" s="16">
        <v>0</v>
      </c>
      <c r="EH5" s="16">
        <f t="shared" ref="EH5:EH44" si="51">SUM(DR5,DT5,DV5,DX5,DZ5,EB5,EF5,ED5)</f>
        <v>502</v>
      </c>
      <c r="EI5" s="16">
        <f t="shared" ref="EI5:EI44" si="52">SUM(DS5,DU5,DW5,DY5,EA5,EC5,EG5,EE5)</f>
        <v>4739362</v>
      </c>
      <c r="EK5" s="7">
        <f t="shared" ref="EK5:EK44" si="53">CB5+EH5</f>
        <v>38247</v>
      </c>
      <c r="EL5" s="7">
        <f t="shared" ref="EL5:EL44" si="54">CC5+EI5</f>
        <v>1287463121</v>
      </c>
      <c r="EN5" s="69">
        <f>ROUND(EL5/INDEX(被保険者数!O:O,MATCH(A5,被保険者数!A:A,0),1),0)</f>
        <v>133223</v>
      </c>
      <c r="EO5" s="1">
        <f t="shared" ref="EO5:EO45" si="55">RANK(EN5,$EN$4:$EN$45)</f>
        <v>4</v>
      </c>
      <c r="EP5" s="69">
        <f t="shared" si="39"/>
        <v>670031780</v>
      </c>
      <c r="EQ5" s="69">
        <f t="shared" si="40"/>
        <v>395563990</v>
      </c>
      <c r="ER5" s="69">
        <f t="shared" si="41"/>
        <v>221867351</v>
      </c>
      <c r="ES5" s="69">
        <f>ROUND(EP5/INDEX(被保険者数!O:O,MATCH(A5,被保険者数!A:A,0),1),0)</f>
        <v>69333</v>
      </c>
      <c r="ET5" s="69">
        <f t="shared" ref="ET5:ET45" si="56">RANK(ES5,$ES$4:$ES$45)</f>
        <v>4</v>
      </c>
      <c r="EU5" s="69">
        <f>ROUND(EQ5/INDEX(被保険者数!O:O,MATCH(A5,被保険者数!A:A,0),1),0)</f>
        <v>40932</v>
      </c>
      <c r="EV5" s="1">
        <f t="shared" ref="EV5:EV45" si="57">RANK(EU5,$EU$4:$EU$45)</f>
        <v>4</v>
      </c>
    </row>
    <row r="6" spans="1:152" s="1" customFormat="1" ht="15.95" customHeight="1" x14ac:dyDescent="0.15">
      <c r="A6" s="2" t="s">
        <v>28</v>
      </c>
      <c r="B6" s="6">
        <v>194</v>
      </c>
      <c r="C6" s="7">
        <v>115580990</v>
      </c>
      <c r="D6" s="7">
        <v>80906653</v>
      </c>
      <c r="E6" s="7">
        <v>15924728</v>
      </c>
      <c r="F6" s="7">
        <v>18374385</v>
      </c>
      <c r="G6" s="7">
        <v>375224</v>
      </c>
      <c r="H6" s="7">
        <v>5081</v>
      </c>
      <c r="I6" s="7">
        <v>134357490</v>
      </c>
      <c r="J6" s="7">
        <v>94050247</v>
      </c>
      <c r="K6" s="7">
        <v>14134893</v>
      </c>
      <c r="L6" s="7">
        <v>24774041</v>
      </c>
      <c r="M6" s="7">
        <v>1398309</v>
      </c>
      <c r="N6" s="7">
        <f t="shared" si="0"/>
        <v>5275</v>
      </c>
      <c r="O6" s="7">
        <f t="shared" si="1"/>
        <v>249938480</v>
      </c>
      <c r="P6" s="7">
        <f t="shared" si="2"/>
        <v>174956900</v>
      </c>
      <c r="Q6" s="7">
        <f t="shared" si="3"/>
        <v>30059621</v>
      </c>
      <c r="R6" s="7">
        <f t="shared" si="4"/>
        <v>43148426</v>
      </c>
      <c r="S6" s="7">
        <f t="shared" si="5"/>
        <v>1773533</v>
      </c>
      <c r="T6" s="6">
        <v>0</v>
      </c>
      <c r="U6" s="7">
        <v>-1440</v>
      </c>
      <c r="V6" s="7">
        <v>-1010</v>
      </c>
      <c r="W6" s="7">
        <v>0</v>
      </c>
      <c r="X6" s="7">
        <v>-430</v>
      </c>
      <c r="Y6" s="7">
        <v>0</v>
      </c>
      <c r="Z6" s="7">
        <v>648</v>
      </c>
      <c r="AA6" s="7">
        <v>7203420</v>
      </c>
      <c r="AB6" s="7">
        <v>5042394</v>
      </c>
      <c r="AC6" s="7">
        <v>0</v>
      </c>
      <c r="AD6" s="7">
        <v>2161026</v>
      </c>
      <c r="AE6" s="7">
        <v>0</v>
      </c>
      <c r="AF6" s="7">
        <f t="shared" si="6"/>
        <v>648</v>
      </c>
      <c r="AG6" s="7">
        <f t="shared" si="7"/>
        <v>7201980</v>
      </c>
      <c r="AH6" s="7">
        <f t="shared" si="8"/>
        <v>5041384</v>
      </c>
      <c r="AI6" s="7">
        <f t="shared" si="9"/>
        <v>0</v>
      </c>
      <c r="AJ6" s="7">
        <f t="shared" si="10"/>
        <v>2160596</v>
      </c>
      <c r="AK6" s="7">
        <f t="shared" si="11"/>
        <v>0</v>
      </c>
      <c r="AL6" s="6">
        <f t="shared" si="12"/>
        <v>5923</v>
      </c>
      <c r="AM6" s="7">
        <f t="shared" si="13"/>
        <v>257140460</v>
      </c>
      <c r="AN6" s="7">
        <f t="shared" si="14"/>
        <v>179998284</v>
      </c>
      <c r="AO6" s="7">
        <f t="shared" si="15"/>
        <v>30059621</v>
      </c>
      <c r="AP6" s="7">
        <f t="shared" si="16"/>
        <v>45309022</v>
      </c>
      <c r="AQ6" s="7">
        <f t="shared" si="17"/>
        <v>1773533</v>
      </c>
      <c r="AR6" s="7">
        <v>3427</v>
      </c>
      <c r="AS6" s="7">
        <v>40489980</v>
      </c>
      <c r="AT6" s="7">
        <v>28342986</v>
      </c>
      <c r="AU6" s="7">
        <v>192694</v>
      </c>
      <c r="AV6" s="7">
        <v>10935974</v>
      </c>
      <c r="AW6" s="7">
        <v>1018326</v>
      </c>
      <c r="AX6" s="7">
        <f t="shared" si="18"/>
        <v>9350</v>
      </c>
      <c r="AY6" s="7">
        <f t="shared" si="19"/>
        <v>297630440</v>
      </c>
      <c r="AZ6" s="7">
        <f t="shared" si="20"/>
        <v>208341270</v>
      </c>
      <c r="BA6" s="7">
        <f t="shared" si="21"/>
        <v>30252315</v>
      </c>
      <c r="BB6" s="7">
        <f t="shared" si="22"/>
        <v>56244996</v>
      </c>
      <c r="BC6" s="7">
        <f t="shared" si="23"/>
        <v>2791859</v>
      </c>
      <c r="BD6" s="6">
        <v>189</v>
      </c>
      <c r="BE6" s="7">
        <v>4380026</v>
      </c>
      <c r="BF6" s="7">
        <v>1339906</v>
      </c>
      <c r="BG6" s="7">
        <v>0</v>
      </c>
      <c r="BH6" s="7">
        <v>3040120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f t="shared" si="24"/>
        <v>189</v>
      </c>
      <c r="BQ6" s="7">
        <f t="shared" si="25"/>
        <v>4380026</v>
      </c>
      <c r="BR6" s="7">
        <f t="shared" si="26"/>
        <v>1339906</v>
      </c>
      <c r="BS6" s="7">
        <f t="shared" si="27"/>
        <v>0</v>
      </c>
      <c r="BT6" s="7">
        <f t="shared" si="28"/>
        <v>3040120</v>
      </c>
      <c r="BU6" s="7">
        <f t="shared" si="29"/>
        <v>0</v>
      </c>
      <c r="BV6" s="6">
        <v>3</v>
      </c>
      <c r="BW6" s="7">
        <v>330680</v>
      </c>
      <c r="BX6" s="7">
        <v>231476</v>
      </c>
      <c r="BY6" s="7">
        <v>0</v>
      </c>
      <c r="BZ6" s="7">
        <v>99204</v>
      </c>
      <c r="CA6" s="7">
        <v>0</v>
      </c>
      <c r="CB6" s="7">
        <f t="shared" si="30"/>
        <v>9353</v>
      </c>
      <c r="CC6" s="7">
        <f t="shared" si="31"/>
        <v>302341146</v>
      </c>
      <c r="CD6" s="7">
        <f t="shared" si="32"/>
        <v>209912652</v>
      </c>
      <c r="CE6" s="7">
        <f t="shared" si="33"/>
        <v>30252315</v>
      </c>
      <c r="CF6" s="7">
        <f t="shared" si="34"/>
        <v>59384320</v>
      </c>
      <c r="CG6" s="7">
        <f t="shared" si="35"/>
        <v>2791859</v>
      </c>
      <c r="CH6" s="100">
        <v>52</v>
      </c>
      <c r="CI6" s="101">
        <v>333153</v>
      </c>
      <c r="CJ6" s="101">
        <v>233189</v>
      </c>
      <c r="CK6" s="101">
        <v>0</v>
      </c>
      <c r="CL6" s="101">
        <v>99964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42"/>
        <v>52</v>
      </c>
      <c r="DA6" s="101">
        <f t="shared" si="43"/>
        <v>333153</v>
      </c>
      <c r="DB6" s="101">
        <f t="shared" si="44"/>
        <v>233189</v>
      </c>
      <c r="DC6" s="101">
        <f t="shared" si="45"/>
        <v>0</v>
      </c>
      <c r="DD6" s="101">
        <f t="shared" si="46"/>
        <v>99964</v>
      </c>
      <c r="DE6" s="101">
        <f t="shared" si="36"/>
        <v>0</v>
      </c>
      <c r="DF6" s="101">
        <f t="shared" si="47"/>
        <v>9405</v>
      </c>
      <c r="DG6" s="101">
        <f t="shared" si="48"/>
        <v>302674299</v>
      </c>
      <c r="DH6" s="101">
        <f t="shared" si="49"/>
        <v>210145841</v>
      </c>
      <c r="DI6" s="101">
        <f t="shared" si="50"/>
        <v>30252315</v>
      </c>
      <c r="DJ6" s="101">
        <f t="shared" si="37"/>
        <v>59484284</v>
      </c>
      <c r="DK6" s="101">
        <f t="shared" si="38"/>
        <v>2791859</v>
      </c>
      <c r="DL6" s="101">
        <v>103</v>
      </c>
      <c r="DM6" s="101">
        <v>86</v>
      </c>
      <c r="DN6" s="101">
        <v>189</v>
      </c>
      <c r="DO6" s="101">
        <v>58</v>
      </c>
      <c r="DP6" s="101">
        <v>16</v>
      </c>
      <c r="DR6" s="16">
        <f>INDEX(現金給付!J:J,MATCH($A6,現金給付!$C:$C,0),1)</f>
        <v>52</v>
      </c>
      <c r="DS6" s="16">
        <f>INDEX(現金給付!K:K,MATCH($A6,現金給付!$C:$C,0),1)</f>
        <v>233189</v>
      </c>
      <c r="DT6" s="16">
        <f>INDEX(現金給付!R:R,MATCH($A6,現金給付!$C:$C,0),1)</f>
        <v>21</v>
      </c>
      <c r="DU6" s="16">
        <f>INDEX(現金給付!S:S,MATCH($A6,現金給付!$C:$C,0),1)</f>
        <v>90765</v>
      </c>
      <c r="DV6" s="16">
        <f>INDEX(現金給付!Z:Z,MATCH($A6,現金給付!$C:$C,0),1)</f>
        <v>42</v>
      </c>
      <c r="DW6" s="16">
        <f>INDEX(現金給付!AA:AA,MATCH($A6,現金給付!$C:$C,0),1)</f>
        <v>583443</v>
      </c>
      <c r="DX6" s="16">
        <f>INDEX(現金給付!AP:AP,MATCH($A6,現金給付!$C:$C,0),1)</f>
        <v>6</v>
      </c>
      <c r="DY6" s="16">
        <f>INDEX(現金給付!AQ:AQ,MATCH($A6,現金給付!$C:$C,0),1)</f>
        <v>211932</v>
      </c>
      <c r="DZ6" s="16">
        <f>INDEX(現金給付!AX:AX,MATCH($A6,現金給付!$C:$C,0),1)</f>
        <v>0</v>
      </c>
      <c r="EA6" s="16">
        <f>INDEX(現金給付!AY:AY,MATCH($A6,現金給付!$C:$C,0),1)</f>
        <v>0</v>
      </c>
      <c r="EB6" s="16">
        <f>INDEX(現金給付!BF:BF,MATCH($A6,現金給付!$C:$C,0),1)</f>
        <v>0</v>
      </c>
      <c r="EC6" s="16">
        <f>INDEX(現金給付!BG:BG,MATCH($A6,現金給付!$C:$C,0),1)</f>
        <v>0</v>
      </c>
      <c r="ED6" s="16">
        <f>INDEX(現金給付!BV:BV,MATCH($A6,現金給付!$C:$C,0),1)</f>
        <v>0</v>
      </c>
      <c r="EE6" s="16">
        <f>INDEX(現金給付!BW:BW,MATCH($A6,現金給付!$C:$C,0),1)</f>
        <v>0</v>
      </c>
      <c r="EF6" s="16">
        <v>0</v>
      </c>
      <c r="EG6" s="16">
        <v>0</v>
      </c>
      <c r="EH6" s="16">
        <f t="shared" si="51"/>
        <v>121</v>
      </c>
      <c r="EI6" s="16">
        <f t="shared" si="52"/>
        <v>1119329</v>
      </c>
      <c r="EK6" s="7">
        <f t="shared" si="53"/>
        <v>9474</v>
      </c>
      <c r="EL6" s="7">
        <f t="shared" si="54"/>
        <v>303460475</v>
      </c>
      <c r="EN6" s="69">
        <f>ROUND(EL6/INDEX(被保険者数!O:O,MATCH(A6,被保険者数!A:A,0),1),0)</f>
        <v>60887</v>
      </c>
      <c r="EO6" s="1">
        <f t="shared" si="55"/>
        <v>22</v>
      </c>
      <c r="EP6" s="69">
        <f t="shared" si="39"/>
        <v>115579550</v>
      </c>
      <c r="EQ6" s="69">
        <f t="shared" si="40"/>
        <v>141560910</v>
      </c>
      <c r="ER6" s="69">
        <f t="shared" si="41"/>
        <v>46320015</v>
      </c>
      <c r="ES6" s="69">
        <f>ROUND(EP6/INDEX(被保険者数!O:O,MATCH(A6,被保険者数!A:A,0),1),0)</f>
        <v>23190</v>
      </c>
      <c r="ET6" s="69">
        <f t="shared" si="56"/>
        <v>27</v>
      </c>
      <c r="EU6" s="69">
        <f>ROUND(EQ6/INDEX(被保険者数!O:O,MATCH(A6,被保険者数!A:A,0),1),0)</f>
        <v>28403</v>
      </c>
      <c r="EV6" s="1">
        <f t="shared" si="57"/>
        <v>9</v>
      </c>
    </row>
    <row r="7" spans="1:152" s="1" customFormat="1" ht="15.95" customHeight="1" x14ac:dyDescent="0.15">
      <c r="A7" s="2" t="s">
        <v>29</v>
      </c>
      <c r="B7" s="6">
        <v>864</v>
      </c>
      <c r="C7" s="7">
        <v>624731800</v>
      </c>
      <c r="D7" s="7">
        <v>437312157</v>
      </c>
      <c r="E7" s="7">
        <v>97182297</v>
      </c>
      <c r="F7" s="7">
        <v>86424389</v>
      </c>
      <c r="G7" s="7">
        <v>3812957</v>
      </c>
      <c r="H7" s="7">
        <v>19778</v>
      </c>
      <c r="I7" s="7">
        <v>393938810</v>
      </c>
      <c r="J7" s="7">
        <v>275757167</v>
      </c>
      <c r="K7" s="7">
        <v>24924750</v>
      </c>
      <c r="L7" s="7">
        <v>87810807</v>
      </c>
      <c r="M7" s="7">
        <v>5446086</v>
      </c>
      <c r="N7" s="7">
        <f t="shared" si="0"/>
        <v>20642</v>
      </c>
      <c r="O7" s="7">
        <f t="shared" si="1"/>
        <v>1018670610</v>
      </c>
      <c r="P7" s="7">
        <f t="shared" si="2"/>
        <v>713069324</v>
      </c>
      <c r="Q7" s="7">
        <f t="shared" si="3"/>
        <v>122107047</v>
      </c>
      <c r="R7" s="7">
        <f t="shared" si="4"/>
        <v>174235196</v>
      </c>
      <c r="S7" s="7">
        <f t="shared" si="5"/>
        <v>9259043</v>
      </c>
      <c r="T7" s="6">
        <v>2</v>
      </c>
      <c r="U7" s="7">
        <v>243710</v>
      </c>
      <c r="V7" s="7">
        <v>170600</v>
      </c>
      <c r="W7" s="7">
        <v>0</v>
      </c>
      <c r="X7" s="7">
        <v>73110</v>
      </c>
      <c r="Y7" s="7">
        <v>0</v>
      </c>
      <c r="Z7" s="7">
        <v>3493</v>
      </c>
      <c r="AA7" s="7">
        <v>42869520</v>
      </c>
      <c r="AB7" s="7">
        <v>30008664</v>
      </c>
      <c r="AC7" s="7">
        <v>0</v>
      </c>
      <c r="AD7" s="7">
        <v>12852507</v>
      </c>
      <c r="AE7" s="7">
        <v>8349</v>
      </c>
      <c r="AF7" s="7">
        <f t="shared" si="6"/>
        <v>3495</v>
      </c>
      <c r="AG7" s="7">
        <f t="shared" si="7"/>
        <v>43113230</v>
      </c>
      <c r="AH7" s="7">
        <f t="shared" si="8"/>
        <v>30179264</v>
      </c>
      <c r="AI7" s="7">
        <f t="shared" si="9"/>
        <v>0</v>
      </c>
      <c r="AJ7" s="7">
        <f t="shared" si="10"/>
        <v>12925617</v>
      </c>
      <c r="AK7" s="7">
        <f t="shared" si="11"/>
        <v>8349</v>
      </c>
      <c r="AL7" s="6">
        <f t="shared" si="12"/>
        <v>24137</v>
      </c>
      <c r="AM7" s="7">
        <f t="shared" si="13"/>
        <v>1061783840</v>
      </c>
      <c r="AN7" s="7">
        <f t="shared" si="14"/>
        <v>743248588</v>
      </c>
      <c r="AO7" s="7">
        <f t="shared" si="15"/>
        <v>122107047</v>
      </c>
      <c r="AP7" s="7">
        <f t="shared" si="16"/>
        <v>187160813</v>
      </c>
      <c r="AQ7" s="7">
        <f t="shared" si="17"/>
        <v>9267392</v>
      </c>
      <c r="AR7" s="7">
        <v>14388</v>
      </c>
      <c r="AS7" s="7">
        <v>183050830</v>
      </c>
      <c r="AT7" s="7">
        <v>128135576</v>
      </c>
      <c r="AU7" s="7">
        <v>3926897</v>
      </c>
      <c r="AV7" s="7">
        <v>47332088</v>
      </c>
      <c r="AW7" s="7">
        <v>3656269</v>
      </c>
      <c r="AX7" s="7">
        <f t="shared" si="18"/>
        <v>38525</v>
      </c>
      <c r="AY7" s="7">
        <f t="shared" si="19"/>
        <v>1244834670</v>
      </c>
      <c r="AZ7" s="7">
        <f t="shared" si="20"/>
        <v>871384164</v>
      </c>
      <c r="BA7" s="7">
        <f t="shared" si="21"/>
        <v>126033944</v>
      </c>
      <c r="BB7" s="7">
        <f t="shared" si="22"/>
        <v>234492901</v>
      </c>
      <c r="BC7" s="7">
        <f t="shared" si="23"/>
        <v>12923661</v>
      </c>
      <c r="BD7" s="6">
        <v>831</v>
      </c>
      <c r="BE7" s="7">
        <v>21784165</v>
      </c>
      <c r="BF7" s="7">
        <v>6357945</v>
      </c>
      <c r="BG7" s="7">
        <v>0</v>
      </c>
      <c r="BH7" s="7">
        <v>15409560</v>
      </c>
      <c r="BI7" s="7">
        <v>16660</v>
      </c>
      <c r="BJ7" s="7">
        <v>2</v>
      </c>
      <c r="BK7" s="7">
        <v>2160</v>
      </c>
      <c r="BL7" s="7">
        <v>690</v>
      </c>
      <c r="BM7" s="7">
        <v>0</v>
      </c>
      <c r="BN7" s="7">
        <v>1470</v>
      </c>
      <c r="BO7" s="7">
        <v>0</v>
      </c>
      <c r="BP7" s="7">
        <f t="shared" si="24"/>
        <v>833</v>
      </c>
      <c r="BQ7" s="7">
        <f t="shared" si="25"/>
        <v>21786325</v>
      </c>
      <c r="BR7" s="7">
        <f t="shared" si="26"/>
        <v>6358635</v>
      </c>
      <c r="BS7" s="7">
        <f t="shared" si="27"/>
        <v>0</v>
      </c>
      <c r="BT7" s="7">
        <f t="shared" si="28"/>
        <v>15411030</v>
      </c>
      <c r="BU7" s="7">
        <f t="shared" si="29"/>
        <v>16660</v>
      </c>
      <c r="BV7" s="6">
        <v>214</v>
      </c>
      <c r="BW7" s="7">
        <v>27494210</v>
      </c>
      <c r="BX7" s="7">
        <v>19245947</v>
      </c>
      <c r="BY7" s="7">
        <v>1272521</v>
      </c>
      <c r="BZ7" s="7">
        <v>5034245</v>
      </c>
      <c r="CA7" s="7">
        <v>1941497</v>
      </c>
      <c r="CB7" s="7">
        <f t="shared" si="30"/>
        <v>38739</v>
      </c>
      <c r="CC7" s="7">
        <f t="shared" si="31"/>
        <v>1294115205</v>
      </c>
      <c r="CD7" s="7">
        <f t="shared" si="32"/>
        <v>896988746</v>
      </c>
      <c r="CE7" s="7">
        <f t="shared" si="33"/>
        <v>127306465</v>
      </c>
      <c r="CF7" s="7">
        <f t="shared" si="34"/>
        <v>254938176</v>
      </c>
      <c r="CG7" s="7">
        <f t="shared" si="35"/>
        <v>14881818</v>
      </c>
      <c r="CH7" s="100">
        <v>200</v>
      </c>
      <c r="CI7" s="101">
        <v>1056349</v>
      </c>
      <c r="CJ7" s="101">
        <v>739398</v>
      </c>
      <c r="CK7" s="101">
        <v>0</v>
      </c>
      <c r="CL7" s="101">
        <v>316951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42"/>
        <v>200</v>
      </c>
      <c r="DA7" s="101">
        <f t="shared" si="43"/>
        <v>1056349</v>
      </c>
      <c r="DB7" s="101">
        <f t="shared" si="44"/>
        <v>739398</v>
      </c>
      <c r="DC7" s="101">
        <f t="shared" si="45"/>
        <v>0</v>
      </c>
      <c r="DD7" s="101">
        <f t="shared" si="46"/>
        <v>316951</v>
      </c>
      <c r="DE7" s="101">
        <f t="shared" si="36"/>
        <v>0</v>
      </c>
      <c r="DF7" s="101">
        <f t="shared" si="47"/>
        <v>38939</v>
      </c>
      <c r="DG7" s="101">
        <f t="shared" si="48"/>
        <v>1295171554</v>
      </c>
      <c r="DH7" s="101">
        <f t="shared" si="49"/>
        <v>897728144</v>
      </c>
      <c r="DI7" s="101">
        <f t="shared" si="50"/>
        <v>127306465</v>
      </c>
      <c r="DJ7" s="101">
        <f t="shared" si="37"/>
        <v>255255127</v>
      </c>
      <c r="DK7" s="101">
        <f t="shared" si="38"/>
        <v>14881818</v>
      </c>
      <c r="DL7" s="101">
        <v>535</v>
      </c>
      <c r="DM7" s="101">
        <v>399</v>
      </c>
      <c r="DN7" s="101">
        <v>934</v>
      </c>
      <c r="DO7" s="101">
        <v>249</v>
      </c>
      <c r="DP7" s="101">
        <v>131</v>
      </c>
      <c r="DR7" s="16">
        <f>INDEX(現金給付!J:J,MATCH($A7,現金給付!$C:$C,0),1)</f>
        <v>200</v>
      </c>
      <c r="DS7" s="16">
        <f>INDEX(現金給付!K:K,MATCH($A7,現金給付!$C:$C,0),1)</f>
        <v>739398</v>
      </c>
      <c r="DT7" s="16">
        <f>INDEX(現金給付!R:R,MATCH($A7,現金給付!$C:$C,0),1)</f>
        <v>47</v>
      </c>
      <c r="DU7" s="16">
        <f>INDEX(現金給付!S:S,MATCH($A7,現金給付!$C:$C,0),1)</f>
        <v>774845</v>
      </c>
      <c r="DV7" s="16">
        <f>INDEX(現金給付!Z:Z,MATCH($A7,現金給付!$C:$C,0),1)</f>
        <v>56</v>
      </c>
      <c r="DW7" s="16">
        <f>INDEX(現金給付!AA:AA,MATCH($A7,現金給付!$C:$C,0),1)</f>
        <v>991248</v>
      </c>
      <c r="DX7" s="16">
        <f>INDEX(現金給付!AP:AP,MATCH($A7,現金給付!$C:$C,0),1)</f>
        <v>32</v>
      </c>
      <c r="DY7" s="16">
        <f>INDEX(現金給付!AQ:AQ,MATCH($A7,現金給付!$C:$C,0),1)</f>
        <v>901784</v>
      </c>
      <c r="DZ7" s="16">
        <f>INDEX(現金給付!AX:AX,MATCH($A7,現金給付!$C:$C,0),1)</f>
        <v>0</v>
      </c>
      <c r="EA7" s="16">
        <f>INDEX(現金給付!AY:AY,MATCH($A7,現金給付!$C:$C,0),1)</f>
        <v>0</v>
      </c>
      <c r="EB7" s="16">
        <f>INDEX(現金給付!BF:BF,MATCH($A7,現金給付!$C:$C,0),1)</f>
        <v>0</v>
      </c>
      <c r="EC7" s="16">
        <f>INDEX(現金給付!BG:BG,MATCH($A7,現金給付!$C:$C,0),1)</f>
        <v>0</v>
      </c>
      <c r="ED7" s="16">
        <f>INDEX(現金給付!BV:BV,MATCH($A7,現金給付!$C:$C,0),1)</f>
        <v>0</v>
      </c>
      <c r="EE7" s="16">
        <f>INDEX(現金給付!BW:BW,MATCH($A7,現金給付!$C:$C,0),1)</f>
        <v>0</v>
      </c>
      <c r="EF7" s="16">
        <v>0</v>
      </c>
      <c r="EG7" s="16">
        <v>0</v>
      </c>
      <c r="EH7" s="16">
        <f t="shared" si="51"/>
        <v>335</v>
      </c>
      <c r="EI7" s="16">
        <f t="shared" si="52"/>
        <v>3407275</v>
      </c>
      <c r="EK7" s="7">
        <f t="shared" si="53"/>
        <v>39074</v>
      </c>
      <c r="EL7" s="7">
        <f t="shared" si="54"/>
        <v>1297522480</v>
      </c>
      <c r="EN7" s="69">
        <f>ROUND(EL7/INDEX(被保険者数!O:O,MATCH(A7,被保険者数!A:A,0),1),0)</f>
        <v>114978</v>
      </c>
      <c r="EO7" s="1">
        <f t="shared" si="55"/>
        <v>6</v>
      </c>
      <c r="EP7" s="69">
        <f t="shared" si="39"/>
        <v>624975510</v>
      </c>
      <c r="EQ7" s="69">
        <f t="shared" si="40"/>
        <v>436808330</v>
      </c>
      <c r="ER7" s="69">
        <f t="shared" si="41"/>
        <v>235738640</v>
      </c>
      <c r="ES7" s="69">
        <f>ROUND(EP7/INDEX(被保険者数!O:O,MATCH(A7,被保険者数!A:A,0),1),0)</f>
        <v>55381</v>
      </c>
      <c r="ET7" s="69">
        <f t="shared" si="56"/>
        <v>9</v>
      </c>
      <c r="EU7" s="69">
        <f>ROUND(EQ7/INDEX(被保険者数!O:O,MATCH(A7,被保険者数!A:A,0),1),0)</f>
        <v>38707</v>
      </c>
      <c r="EV7" s="1">
        <f t="shared" si="57"/>
        <v>5</v>
      </c>
    </row>
    <row r="8" spans="1:152" s="1" customFormat="1" ht="15.95" customHeight="1" x14ac:dyDescent="0.15">
      <c r="A8" s="2" t="s">
        <v>30</v>
      </c>
      <c r="B8" s="6">
        <v>291</v>
      </c>
      <c r="C8" s="7">
        <v>231329560</v>
      </c>
      <c r="D8" s="7">
        <v>161930586</v>
      </c>
      <c r="E8" s="7">
        <v>39537824</v>
      </c>
      <c r="F8" s="7">
        <v>28454347</v>
      </c>
      <c r="G8" s="7">
        <v>1406803</v>
      </c>
      <c r="H8" s="7">
        <v>5953</v>
      </c>
      <c r="I8" s="7">
        <v>99290830</v>
      </c>
      <c r="J8" s="7">
        <v>69503581</v>
      </c>
      <c r="K8" s="7">
        <v>5028119</v>
      </c>
      <c r="L8" s="7">
        <v>23889867</v>
      </c>
      <c r="M8" s="7">
        <v>869263</v>
      </c>
      <c r="N8" s="7">
        <f t="shared" si="0"/>
        <v>6244</v>
      </c>
      <c r="O8" s="7">
        <f t="shared" si="1"/>
        <v>330620390</v>
      </c>
      <c r="P8" s="7">
        <f t="shared" si="2"/>
        <v>231434167</v>
      </c>
      <c r="Q8" s="7">
        <f t="shared" si="3"/>
        <v>44565943</v>
      </c>
      <c r="R8" s="7">
        <f t="shared" si="4"/>
        <v>52344214</v>
      </c>
      <c r="S8" s="7">
        <f t="shared" si="5"/>
        <v>2276066</v>
      </c>
      <c r="T8" s="6">
        <v>1</v>
      </c>
      <c r="U8" s="7">
        <v>128920</v>
      </c>
      <c r="V8" s="7">
        <v>90240</v>
      </c>
      <c r="W8" s="7">
        <v>0</v>
      </c>
      <c r="X8" s="7">
        <v>38680</v>
      </c>
      <c r="Y8" s="7">
        <v>0</v>
      </c>
      <c r="Z8" s="7">
        <v>1160</v>
      </c>
      <c r="AA8" s="7">
        <v>14217670</v>
      </c>
      <c r="AB8" s="7">
        <v>9952369</v>
      </c>
      <c r="AC8" s="7">
        <v>0</v>
      </c>
      <c r="AD8" s="7">
        <v>4265301</v>
      </c>
      <c r="AE8" s="7">
        <v>0</v>
      </c>
      <c r="AF8" s="7">
        <f t="shared" si="6"/>
        <v>1161</v>
      </c>
      <c r="AG8" s="7">
        <f t="shared" si="7"/>
        <v>14346590</v>
      </c>
      <c r="AH8" s="7">
        <f t="shared" si="8"/>
        <v>10042609</v>
      </c>
      <c r="AI8" s="7">
        <f t="shared" si="9"/>
        <v>0</v>
      </c>
      <c r="AJ8" s="7">
        <f t="shared" si="10"/>
        <v>4303981</v>
      </c>
      <c r="AK8" s="7">
        <f t="shared" si="11"/>
        <v>0</v>
      </c>
      <c r="AL8" s="6">
        <f t="shared" si="12"/>
        <v>7405</v>
      </c>
      <c r="AM8" s="7">
        <f t="shared" si="13"/>
        <v>344966980</v>
      </c>
      <c r="AN8" s="7">
        <f t="shared" si="14"/>
        <v>241476776</v>
      </c>
      <c r="AO8" s="7">
        <f t="shared" si="15"/>
        <v>44565943</v>
      </c>
      <c r="AP8" s="7">
        <f t="shared" si="16"/>
        <v>56648195</v>
      </c>
      <c r="AQ8" s="7">
        <f t="shared" si="17"/>
        <v>2276066</v>
      </c>
      <c r="AR8" s="7">
        <v>4286</v>
      </c>
      <c r="AS8" s="7">
        <v>65565980</v>
      </c>
      <c r="AT8" s="7">
        <v>45896182</v>
      </c>
      <c r="AU8" s="7">
        <v>602869</v>
      </c>
      <c r="AV8" s="7">
        <v>16731660</v>
      </c>
      <c r="AW8" s="7">
        <v>2335269</v>
      </c>
      <c r="AX8" s="7">
        <f t="shared" si="18"/>
        <v>11691</v>
      </c>
      <c r="AY8" s="7">
        <f t="shared" si="19"/>
        <v>410532960</v>
      </c>
      <c r="AZ8" s="7">
        <f t="shared" si="20"/>
        <v>287372958</v>
      </c>
      <c r="BA8" s="7">
        <f t="shared" si="21"/>
        <v>45168812</v>
      </c>
      <c r="BB8" s="7">
        <f t="shared" si="22"/>
        <v>73379855</v>
      </c>
      <c r="BC8" s="7">
        <f t="shared" si="23"/>
        <v>4611335</v>
      </c>
      <c r="BD8" s="6">
        <v>285</v>
      </c>
      <c r="BE8" s="7">
        <v>8143761</v>
      </c>
      <c r="BF8" s="7">
        <v>2492891</v>
      </c>
      <c r="BG8" s="7">
        <v>0</v>
      </c>
      <c r="BH8" s="7">
        <v>5650870</v>
      </c>
      <c r="BI8" s="7">
        <v>0</v>
      </c>
      <c r="BJ8" s="7">
        <v>1</v>
      </c>
      <c r="BK8" s="7">
        <v>1440</v>
      </c>
      <c r="BL8" s="7">
        <v>460</v>
      </c>
      <c r="BM8" s="7">
        <v>0</v>
      </c>
      <c r="BN8" s="7">
        <v>980</v>
      </c>
      <c r="BO8" s="7">
        <v>0</v>
      </c>
      <c r="BP8" s="7">
        <f t="shared" si="24"/>
        <v>286</v>
      </c>
      <c r="BQ8" s="7">
        <f t="shared" si="25"/>
        <v>8145201</v>
      </c>
      <c r="BR8" s="7">
        <f t="shared" si="26"/>
        <v>2493351</v>
      </c>
      <c r="BS8" s="7">
        <f t="shared" si="27"/>
        <v>0</v>
      </c>
      <c r="BT8" s="7">
        <f t="shared" si="28"/>
        <v>5651850</v>
      </c>
      <c r="BU8" s="7">
        <f t="shared" si="29"/>
        <v>0</v>
      </c>
      <c r="BV8" s="6">
        <v>21</v>
      </c>
      <c r="BW8" s="7">
        <v>2394930</v>
      </c>
      <c r="BX8" s="7">
        <v>1676451</v>
      </c>
      <c r="BY8" s="7">
        <v>38956</v>
      </c>
      <c r="BZ8" s="7">
        <v>461981</v>
      </c>
      <c r="CA8" s="7">
        <v>217542</v>
      </c>
      <c r="CB8" s="7">
        <f t="shared" si="30"/>
        <v>11712</v>
      </c>
      <c r="CC8" s="7">
        <f t="shared" si="31"/>
        <v>421073091</v>
      </c>
      <c r="CD8" s="7">
        <f t="shared" si="32"/>
        <v>291542760</v>
      </c>
      <c r="CE8" s="7">
        <f t="shared" si="33"/>
        <v>45207768</v>
      </c>
      <c r="CF8" s="7">
        <f t="shared" si="34"/>
        <v>79493686</v>
      </c>
      <c r="CG8" s="7">
        <f t="shared" si="35"/>
        <v>4828877</v>
      </c>
      <c r="CH8" s="100">
        <v>33</v>
      </c>
      <c r="CI8" s="101">
        <v>156542</v>
      </c>
      <c r="CJ8" s="101">
        <v>109572</v>
      </c>
      <c r="CK8" s="101">
        <v>0</v>
      </c>
      <c r="CL8" s="101">
        <v>46970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42"/>
        <v>33</v>
      </c>
      <c r="DA8" s="101">
        <f t="shared" si="43"/>
        <v>156542</v>
      </c>
      <c r="DB8" s="101">
        <f t="shared" si="44"/>
        <v>109572</v>
      </c>
      <c r="DC8" s="101">
        <f t="shared" si="45"/>
        <v>0</v>
      </c>
      <c r="DD8" s="101">
        <f t="shared" si="46"/>
        <v>46970</v>
      </c>
      <c r="DE8" s="101">
        <f t="shared" si="36"/>
        <v>0</v>
      </c>
      <c r="DF8" s="101">
        <f t="shared" si="47"/>
        <v>11745</v>
      </c>
      <c r="DG8" s="101">
        <f t="shared" si="48"/>
        <v>421229633</v>
      </c>
      <c r="DH8" s="101">
        <f t="shared" si="49"/>
        <v>291652332</v>
      </c>
      <c r="DI8" s="101">
        <f t="shared" si="50"/>
        <v>45207768</v>
      </c>
      <c r="DJ8" s="101">
        <f t="shared" si="37"/>
        <v>79540656</v>
      </c>
      <c r="DK8" s="101">
        <f t="shared" si="38"/>
        <v>4828877</v>
      </c>
      <c r="DL8" s="101">
        <v>158</v>
      </c>
      <c r="DM8" s="101">
        <v>107</v>
      </c>
      <c r="DN8" s="101">
        <v>265</v>
      </c>
      <c r="DO8" s="101">
        <v>52</v>
      </c>
      <c r="DP8" s="101">
        <v>41</v>
      </c>
      <c r="DR8" s="16">
        <f>INDEX(現金給付!J:J,MATCH($A8,現金給付!$C:$C,0),1)</f>
        <v>33</v>
      </c>
      <c r="DS8" s="16">
        <f>INDEX(現金給付!K:K,MATCH($A8,現金給付!$C:$C,0),1)</f>
        <v>109572</v>
      </c>
      <c r="DT8" s="16">
        <f>INDEX(現金給付!R:R,MATCH($A8,現金給付!$C:$C,0),1)</f>
        <v>8</v>
      </c>
      <c r="DU8" s="16">
        <f>INDEX(現金給付!S:S,MATCH($A8,現金給付!$C:$C,0),1)</f>
        <v>44772</v>
      </c>
      <c r="DV8" s="16">
        <f>INDEX(現金給付!Z:Z,MATCH($A8,現金給付!$C:$C,0),1)</f>
        <v>11</v>
      </c>
      <c r="DW8" s="16">
        <f>INDEX(現金給付!AA:AA,MATCH($A8,現金給付!$C:$C,0),1)</f>
        <v>54320</v>
      </c>
      <c r="DX8" s="16">
        <f>INDEX(現金給付!AP:AP,MATCH($A8,現金給付!$C:$C,0),1)</f>
        <v>6</v>
      </c>
      <c r="DY8" s="16">
        <f>INDEX(現金給付!AQ:AQ,MATCH($A8,現金給付!$C:$C,0),1)</f>
        <v>168690</v>
      </c>
      <c r="DZ8" s="16">
        <f>INDEX(現金給付!AX:AX,MATCH($A8,現金給付!$C:$C,0),1)</f>
        <v>1</v>
      </c>
      <c r="EA8" s="16">
        <f>INDEX(現金給付!AY:AY,MATCH($A8,現金給付!$C:$C,0),1)</f>
        <v>45633</v>
      </c>
      <c r="EB8" s="16">
        <f>INDEX(現金給付!BF:BF,MATCH($A8,現金給付!$C:$C,0),1)</f>
        <v>0</v>
      </c>
      <c r="EC8" s="16">
        <f>INDEX(現金給付!BG:BG,MATCH($A8,現金給付!$C:$C,0),1)</f>
        <v>0</v>
      </c>
      <c r="ED8" s="16">
        <f>INDEX(現金給付!BV:BV,MATCH($A8,現金給付!$C:$C,0),1)</f>
        <v>0</v>
      </c>
      <c r="EE8" s="16">
        <f>INDEX(現金給付!BW:BW,MATCH($A8,現金給付!$C:$C,0),1)</f>
        <v>0</v>
      </c>
      <c r="EF8" s="16">
        <v>0</v>
      </c>
      <c r="EG8" s="16">
        <v>0</v>
      </c>
      <c r="EH8" s="16">
        <f t="shared" si="51"/>
        <v>59</v>
      </c>
      <c r="EI8" s="16">
        <f t="shared" si="52"/>
        <v>422987</v>
      </c>
      <c r="EK8" s="7">
        <f t="shared" si="53"/>
        <v>11771</v>
      </c>
      <c r="EL8" s="7">
        <f t="shared" si="54"/>
        <v>421496078</v>
      </c>
      <c r="EN8" s="69">
        <f>ROUND(EL8/INDEX(被保険者数!O:O,MATCH(A8,被保険者数!A:A,0),1),0)</f>
        <v>61731</v>
      </c>
      <c r="EO8" s="1">
        <f t="shared" si="55"/>
        <v>20</v>
      </c>
      <c r="EP8" s="69">
        <f t="shared" si="39"/>
        <v>231458480</v>
      </c>
      <c r="EQ8" s="69">
        <f t="shared" si="40"/>
        <v>113508500</v>
      </c>
      <c r="ER8" s="69">
        <f t="shared" si="41"/>
        <v>76529098</v>
      </c>
      <c r="ES8" s="69">
        <f>ROUND(EP8/INDEX(被保険者数!O:O,MATCH(A8,被保険者数!A:A,0),1),0)</f>
        <v>33898</v>
      </c>
      <c r="ET8" s="69">
        <f t="shared" si="56"/>
        <v>20</v>
      </c>
      <c r="EU8" s="69">
        <f>ROUND(EQ8/INDEX(被保険者数!O:O,MATCH(A8,被保険者数!A:A,0),1),0)</f>
        <v>16624</v>
      </c>
      <c r="EV8" s="1">
        <f t="shared" si="57"/>
        <v>21</v>
      </c>
    </row>
    <row r="9" spans="1:152" s="1" customFormat="1" ht="15.95" customHeight="1" x14ac:dyDescent="0.15">
      <c r="A9" s="2" t="s">
        <v>31</v>
      </c>
      <c r="B9" s="6">
        <v>272</v>
      </c>
      <c r="C9" s="7">
        <v>199856010</v>
      </c>
      <c r="D9" s="7">
        <v>139899141</v>
      </c>
      <c r="E9" s="7">
        <v>35384860</v>
      </c>
      <c r="F9" s="7">
        <v>23516109</v>
      </c>
      <c r="G9" s="7">
        <v>1055900</v>
      </c>
      <c r="H9" s="7">
        <v>4896</v>
      </c>
      <c r="I9" s="7">
        <v>94076860</v>
      </c>
      <c r="J9" s="7">
        <v>65853802</v>
      </c>
      <c r="K9" s="7">
        <v>6083245</v>
      </c>
      <c r="L9" s="7">
        <v>21892620</v>
      </c>
      <c r="M9" s="7">
        <v>247193</v>
      </c>
      <c r="N9" s="7">
        <f t="shared" si="0"/>
        <v>5168</v>
      </c>
      <c r="O9" s="7">
        <f t="shared" si="1"/>
        <v>293932870</v>
      </c>
      <c r="P9" s="7">
        <f t="shared" si="2"/>
        <v>205752943</v>
      </c>
      <c r="Q9" s="7">
        <f t="shared" si="3"/>
        <v>41468105</v>
      </c>
      <c r="R9" s="7">
        <f t="shared" si="4"/>
        <v>45408729</v>
      </c>
      <c r="S9" s="7">
        <f t="shared" si="5"/>
        <v>1303093</v>
      </c>
      <c r="T9" s="6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659</v>
      </c>
      <c r="AA9" s="7">
        <v>8126820</v>
      </c>
      <c r="AB9" s="7">
        <v>5688774</v>
      </c>
      <c r="AC9" s="7">
        <v>0</v>
      </c>
      <c r="AD9" s="7">
        <v>2438046</v>
      </c>
      <c r="AE9" s="7">
        <v>0</v>
      </c>
      <c r="AF9" s="7">
        <f t="shared" si="6"/>
        <v>659</v>
      </c>
      <c r="AG9" s="7">
        <f t="shared" si="7"/>
        <v>8126820</v>
      </c>
      <c r="AH9" s="7">
        <f t="shared" si="8"/>
        <v>5688774</v>
      </c>
      <c r="AI9" s="7">
        <f t="shared" si="9"/>
        <v>0</v>
      </c>
      <c r="AJ9" s="7">
        <f t="shared" si="10"/>
        <v>2438046</v>
      </c>
      <c r="AK9" s="7">
        <f t="shared" si="11"/>
        <v>0</v>
      </c>
      <c r="AL9" s="6">
        <f t="shared" si="12"/>
        <v>5827</v>
      </c>
      <c r="AM9" s="7">
        <f t="shared" si="13"/>
        <v>302059690</v>
      </c>
      <c r="AN9" s="7">
        <f t="shared" si="14"/>
        <v>211441717</v>
      </c>
      <c r="AO9" s="7">
        <f t="shared" si="15"/>
        <v>41468105</v>
      </c>
      <c r="AP9" s="7">
        <f t="shared" si="16"/>
        <v>47846775</v>
      </c>
      <c r="AQ9" s="7">
        <f t="shared" si="17"/>
        <v>1303093</v>
      </c>
      <c r="AR9" s="7">
        <v>3451</v>
      </c>
      <c r="AS9" s="7">
        <v>49416890</v>
      </c>
      <c r="AT9" s="7">
        <v>34591817</v>
      </c>
      <c r="AU9" s="7">
        <v>1587687</v>
      </c>
      <c r="AV9" s="7">
        <v>12418405</v>
      </c>
      <c r="AW9" s="7">
        <v>818981</v>
      </c>
      <c r="AX9" s="7">
        <f t="shared" si="18"/>
        <v>9278</v>
      </c>
      <c r="AY9" s="7">
        <f t="shared" si="19"/>
        <v>351476580</v>
      </c>
      <c r="AZ9" s="7">
        <f t="shared" si="20"/>
        <v>246033534</v>
      </c>
      <c r="BA9" s="7">
        <f t="shared" si="21"/>
        <v>43055792</v>
      </c>
      <c r="BB9" s="7">
        <f t="shared" si="22"/>
        <v>60265180</v>
      </c>
      <c r="BC9" s="7">
        <f t="shared" si="23"/>
        <v>2122074</v>
      </c>
      <c r="BD9" s="6">
        <v>263</v>
      </c>
      <c r="BE9" s="7">
        <v>8241389</v>
      </c>
      <c r="BF9" s="7">
        <v>2738809</v>
      </c>
      <c r="BG9" s="7">
        <v>0</v>
      </c>
      <c r="BH9" s="7">
        <v>5502580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f t="shared" si="24"/>
        <v>263</v>
      </c>
      <c r="BQ9" s="7">
        <f t="shared" si="25"/>
        <v>8241389</v>
      </c>
      <c r="BR9" s="7">
        <f t="shared" si="26"/>
        <v>2738809</v>
      </c>
      <c r="BS9" s="7">
        <f t="shared" si="27"/>
        <v>0</v>
      </c>
      <c r="BT9" s="7">
        <f t="shared" si="28"/>
        <v>5502580</v>
      </c>
      <c r="BU9" s="7">
        <f t="shared" si="29"/>
        <v>0</v>
      </c>
      <c r="BV9" s="6">
        <v>26</v>
      </c>
      <c r="BW9" s="7">
        <v>3418800</v>
      </c>
      <c r="BX9" s="7">
        <v>2393160</v>
      </c>
      <c r="BY9" s="7">
        <v>0</v>
      </c>
      <c r="BZ9" s="7">
        <v>1025640</v>
      </c>
      <c r="CA9" s="7">
        <v>0</v>
      </c>
      <c r="CB9" s="7">
        <f t="shared" si="30"/>
        <v>9304</v>
      </c>
      <c r="CC9" s="7">
        <f t="shared" si="31"/>
        <v>363136769</v>
      </c>
      <c r="CD9" s="7">
        <f t="shared" si="32"/>
        <v>251165503</v>
      </c>
      <c r="CE9" s="7">
        <f t="shared" si="33"/>
        <v>43055792</v>
      </c>
      <c r="CF9" s="7">
        <f t="shared" si="34"/>
        <v>66793400</v>
      </c>
      <c r="CG9" s="7">
        <f t="shared" si="35"/>
        <v>2122074</v>
      </c>
      <c r="CH9" s="100">
        <v>61</v>
      </c>
      <c r="CI9" s="101">
        <v>534159</v>
      </c>
      <c r="CJ9" s="101">
        <v>373893</v>
      </c>
      <c r="CK9" s="101">
        <v>0</v>
      </c>
      <c r="CL9" s="101">
        <v>160266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42"/>
        <v>61</v>
      </c>
      <c r="DA9" s="101">
        <f t="shared" si="43"/>
        <v>534159</v>
      </c>
      <c r="DB9" s="101">
        <f t="shared" si="44"/>
        <v>373893</v>
      </c>
      <c r="DC9" s="101">
        <f t="shared" si="45"/>
        <v>0</v>
      </c>
      <c r="DD9" s="101">
        <f t="shared" si="46"/>
        <v>160266</v>
      </c>
      <c r="DE9" s="101">
        <f t="shared" si="36"/>
        <v>0</v>
      </c>
      <c r="DF9" s="101">
        <f t="shared" si="47"/>
        <v>9365</v>
      </c>
      <c r="DG9" s="101">
        <f t="shared" si="48"/>
        <v>363670928</v>
      </c>
      <c r="DH9" s="101">
        <f t="shared" si="49"/>
        <v>251539396</v>
      </c>
      <c r="DI9" s="101">
        <f t="shared" si="50"/>
        <v>43055792</v>
      </c>
      <c r="DJ9" s="101">
        <f t="shared" si="37"/>
        <v>66953666</v>
      </c>
      <c r="DK9" s="101">
        <f t="shared" si="38"/>
        <v>2122074</v>
      </c>
      <c r="DL9" s="101">
        <v>172</v>
      </c>
      <c r="DM9" s="101">
        <v>99</v>
      </c>
      <c r="DN9" s="101">
        <v>271</v>
      </c>
      <c r="DO9" s="101">
        <v>80</v>
      </c>
      <c r="DP9" s="101">
        <v>40</v>
      </c>
      <c r="DR9" s="16">
        <f>INDEX(現金給付!J:J,MATCH($A9,現金給付!$C:$C,0),1)</f>
        <v>61</v>
      </c>
      <c r="DS9" s="16">
        <f>INDEX(現金給付!K:K,MATCH($A9,現金給付!$C:$C,0),1)</f>
        <v>373893</v>
      </c>
      <c r="DT9" s="16">
        <f>INDEX(現金給付!R:R,MATCH($A9,現金給付!$C:$C,0),1)</f>
        <v>4</v>
      </c>
      <c r="DU9" s="16">
        <f>INDEX(現金給付!S:S,MATCH($A9,現金給付!$C:$C,0),1)</f>
        <v>38598</v>
      </c>
      <c r="DV9" s="16">
        <f>INDEX(現金給付!Z:Z,MATCH($A9,現金給付!$C:$C,0),1)</f>
        <v>9</v>
      </c>
      <c r="DW9" s="16">
        <f>INDEX(現金給付!AA:AA,MATCH($A9,現金給付!$C:$C,0),1)</f>
        <v>114744</v>
      </c>
      <c r="DX9" s="16">
        <f>INDEX(現金給付!AP:AP,MATCH($A9,現金給付!$C:$C,0),1)</f>
        <v>2</v>
      </c>
      <c r="DY9" s="16">
        <f>INDEX(現金給付!AQ:AQ,MATCH($A9,現金給付!$C:$C,0),1)</f>
        <v>170325</v>
      </c>
      <c r="DZ9" s="16">
        <f>INDEX(現金給付!AX:AX,MATCH($A9,現金給付!$C:$C,0),1)</f>
        <v>0</v>
      </c>
      <c r="EA9" s="16">
        <f>INDEX(現金給付!AY:AY,MATCH($A9,現金給付!$C:$C,0),1)</f>
        <v>0</v>
      </c>
      <c r="EB9" s="16">
        <f>INDEX(現金給付!BF:BF,MATCH($A9,現金給付!$C:$C,0),1)</f>
        <v>0</v>
      </c>
      <c r="EC9" s="16">
        <f>INDEX(現金給付!BG:BG,MATCH($A9,現金給付!$C:$C,0),1)</f>
        <v>0</v>
      </c>
      <c r="ED9" s="16">
        <f>INDEX(現金給付!BV:BV,MATCH($A9,現金給付!$C:$C,0),1)</f>
        <v>0</v>
      </c>
      <c r="EE9" s="16">
        <f>INDEX(現金給付!BW:BW,MATCH($A9,現金給付!$C:$C,0),1)</f>
        <v>0</v>
      </c>
      <c r="EF9" s="16">
        <v>0</v>
      </c>
      <c r="EG9" s="16">
        <v>0</v>
      </c>
      <c r="EH9" s="16">
        <f t="shared" si="51"/>
        <v>76</v>
      </c>
      <c r="EI9" s="16">
        <f t="shared" si="52"/>
        <v>697560</v>
      </c>
      <c r="EK9" s="7">
        <f t="shared" si="53"/>
        <v>9380</v>
      </c>
      <c r="EL9" s="7">
        <f t="shared" si="54"/>
        <v>363834329</v>
      </c>
      <c r="EN9" s="69">
        <f>ROUND(EL9/INDEX(被保険者数!O:O,MATCH(A9,被保険者数!A:A,0),1),0)</f>
        <v>58749</v>
      </c>
      <c r="EO9" s="1">
        <f t="shared" si="55"/>
        <v>23</v>
      </c>
      <c r="EP9" s="69">
        <f t="shared" si="39"/>
        <v>199856010</v>
      </c>
      <c r="EQ9" s="69">
        <f t="shared" si="40"/>
        <v>102203680</v>
      </c>
      <c r="ER9" s="69">
        <f t="shared" si="41"/>
        <v>61774639</v>
      </c>
      <c r="ES9" s="69">
        <f>ROUND(EP9/INDEX(被保険者数!O:O,MATCH(A9,被保険者数!A:A,0),1),0)</f>
        <v>32271</v>
      </c>
      <c r="ET9" s="69">
        <f t="shared" si="56"/>
        <v>22</v>
      </c>
      <c r="EU9" s="69">
        <f>ROUND(EQ9/INDEX(被保険者数!O:O,MATCH(A9,被保険者数!A:A,0),1),0)</f>
        <v>16503</v>
      </c>
      <c r="EV9" s="1">
        <f t="shared" si="57"/>
        <v>23</v>
      </c>
    </row>
    <row r="10" spans="1:152" s="1" customFormat="1" ht="15.95" customHeight="1" x14ac:dyDescent="0.15">
      <c r="A10" s="2" t="s">
        <v>32</v>
      </c>
      <c r="B10" s="6">
        <v>1295</v>
      </c>
      <c r="C10" s="7">
        <v>877682770</v>
      </c>
      <c r="D10" s="7">
        <v>614377411</v>
      </c>
      <c r="E10" s="7">
        <v>123914002</v>
      </c>
      <c r="F10" s="7">
        <v>130841460</v>
      </c>
      <c r="G10" s="7">
        <v>8549897</v>
      </c>
      <c r="H10" s="7">
        <v>22192</v>
      </c>
      <c r="I10" s="7">
        <v>389540970</v>
      </c>
      <c r="J10" s="7">
        <v>272682470</v>
      </c>
      <c r="K10" s="7">
        <v>20420034</v>
      </c>
      <c r="L10" s="7">
        <v>92318049</v>
      </c>
      <c r="M10" s="7">
        <v>4120417</v>
      </c>
      <c r="N10" s="7">
        <f t="shared" si="0"/>
        <v>23487</v>
      </c>
      <c r="O10" s="7">
        <f t="shared" si="1"/>
        <v>1267223740</v>
      </c>
      <c r="P10" s="7">
        <f t="shared" si="2"/>
        <v>887059881</v>
      </c>
      <c r="Q10" s="7">
        <f t="shared" si="3"/>
        <v>144334036</v>
      </c>
      <c r="R10" s="7">
        <f t="shared" si="4"/>
        <v>223159509</v>
      </c>
      <c r="S10" s="7">
        <f t="shared" si="5"/>
        <v>12670314</v>
      </c>
      <c r="T10" s="6">
        <v>5</v>
      </c>
      <c r="U10" s="7">
        <v>2348130</v>
      </c>
      <c r="V10" s="7">
        <v>1643690</v>
      </c>
      <c r="W10" s="7">
        <v>330681</v>
      </c>
      <c r="X10" s="7">
        <v>373759</v>
      </c>
      <c r="Y10" s="7">
        <v>0</v>
      </c>
      <c r="Z10" s="7">
        <v>3855</v>
      </c>
      <c r="AA10" s="7">
        <v>49492530</v>
      </c>
      <c r="AB10" s="7">
        <v>34644771</v>
      </c>
      <c r="AC10" s="7">
        <v>0</v>
      </c>
      <c r="AD10" s="7">
        <v>14836896</v>
      </c>
      <c r="AE10" s="7">
        <v>10863</v>
      </c>
      <c r="AF10" s="7">
        <f t="shared" si="6"/>
        <v>3860</v>
      </c>
      <c r="AG10" s="7">
        <f t="shared" si="7"/>
        <v>51840660</v>
      </c>
      <c r="AH10" s="7">
        <f t="shared" si="8"/>
        <v>36288461</v>
      </c>
      <c r="AI10" s="7">
        <f t="shared" si="9"/>
        <v>330681</v>
      </c>
      <c r="AJ10" s="7">
        <f t="shared" si="10"/>
        <v>15210655</v>
      </c>
      <c r="AK10" s="7">
        <f t="shared" si="11"/>
        <v>10863</v>
      </c>
      <c r="AL10" s="6">
        <f t="shared" si="12"/>
        <v>27347</v>
      </c>
      <c r="AM10" s="7">
        <f t="shared" si="13"/>
        <v>1319064400</v>
      </c>
      <c r="AN10" s="7">
        <f t="shared" si="14"/>
        <v>923348342</v>
      </c>
      <c r="AO10" s="7">
        <f t="shared" si="15"/>
        <v>144664717</v>
      </c>
      <c r="AP10" s="7">
        <f t="shared" si="16"/>
        <v>238370164</v>
      </c>
      <c r="AQ10" s="7">
        <f t="shared" si="17"/>
        <v>12681177</v>
      </c>
      <c r="AR10" s="7">
        <v>16634</v>
      </c>
      <c r="AS10" s="7">
        <v>217216450</v>
      </c>
      <c r="AT10" s="7">
        <v>152051520</v>
      </c>
      <c r="AU10" s="7">
        <v>4379155</v>
      </c>
      <c r="AV10" s="7">
        <v>58222058</v>
      </c>
      <c r="AW10" s="7">
        <v>2563717</v>
      </c>
      <c r="AX10" s="7">
        <f t="shared" si="18"/>
        <v>43981</v>
      </c>
      <c r="AY10" s="7">
        <f t="shared" si="19"/>
        <v>1536280850</v>
      </c>
      <c r="AZ10" s="7">
        <f t="shared" si="20"/>
        <v>1075399862</v>
      </c>
      <c r="BA10" s="7">
        <f t="shared" si="21"/>
        <v>149043872</v>
      </c>
      <c r="BB10" s="7">
        <f t="shared" si="22"/>
        <v>296592222</v>
      </c>
      <c r="BC10" s="7">
        <f t="shared" si="23"/>
        <v>15244894</v>
      </c>
      <c r="BD10" s="6">
        <v>1235</v>
      </c>
      <c r="BE10" s="7">
        <v>39193473</v>
      </c>
      <c r="BF10" s="7">
        <v>10894643</v>
      </c>
      <c r="BG10" s="7">
        <v>0</v>
      </c>
      <c r="BH10" s="7">
        <v>28294690</v>
      </c>
      <c r="BI10" s="7">
        <v>4140</v>
      </c>
      <c r="BJ10" s="7">
        <v>5</v>
      </c>
      <c r="BK10" s="7">
        <v>73570</v>
      </c>
      <c r="BL10" s="7">
        <v>21260</v>
      </c>
      <c r="BM10" s="7">
        <v>0</v>
      </c>
      <c r="BN10" s="7">
        <v>52310</v>
      </c>
      <c r="BO10" s="7">
        <v>0</v>
      </c>
      <c r="BP10" s="7">
        <f t="shared" si="24"/>
        <v>1240</v>
      </c>
      <c r="BQ10" s="7">
        <f t="shared" si="25"/>
        <v>39267043</v>
      </c>
      <c r="BR10" s="7">
        <f t="shared" si="26"/>
        <v>10915903</v>
      </c>
      <c r="BS10" s="7">
        <f t="shared" si="27"/>
        <v>0</v>
      </c>
      <c r="BT10" s="7">
        <f t="shared" si="28"/>
        <v>28347000</v>
      </c>
      <c r="BU10" s="7">
        <f t="shared" si="29"/>
        <v>4140</v>
      </c>
      <c r="BV10" s="6">
        <v>113</v>
      </c>
      <c r="BW10" s="7">
        <v>15845780</v>
      </c>
      <c r="BX10" s="7">
        <v>11092046</v>
      </c>
      <c r="BY10" s="7">
        <v>885141</v>
      </c>
      <c r="BZ10" s="7">
        <v>2763296</v>
      </c>
      <c r="CA10" s="7">
        <v>1105297</v>
      </c>
      <c r="CB10" s="7">
        <f t="shared" si="30"/>
        <v>44094</v>
      </c>
      <c r="CC10" s="7">
        <f t="shared" si="31"/>
        <v>1591393673</v>
      </c>
      <c r="CD10" s="7">
        <f t="shared" si="32"/>
        <v>1097407811</v>
      </c>
      <c r="CE10" s="7">
        <f t="shared" si="33"/>
        <v>149929013</v>
      </c>
      <c r="CF10" s="7">
        <f t="shared" si="34"/>
        <v>327702518</v>
      </c>
      <c r="CG10" s="7">
        <f t="shared" si="35"/>
        <v>16354331</v>
      </c>
      <c r="CH10" s="100">
        <v>354</v>
      </c>
      <c r="CI10" s="101">
        <v>1947504</v>
      </c>
      <c r="CJ10" s="101">
        <v>1363165</v>
      </c>
      <c r="CK10" s="101">
        <v>0</v>
      </c>
      <c r="CL10" s="101">
        <v>584339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42"/>
        <v>354</v>
      </c>
      <c r="DA10" s="101">
        <f t="shared" si="43"/>
        <v>1947504</v>
      </c>
      <c r="DB10" s="101">
        <f t="shared" si="44"/>
        <v>1363165</v>
      </c>
      <c r="DC10" s="101">
        <f t="shared" si="45"/>
        <v>0</v>
      </c>
      <c r="DD10" s="101">
        <f t="shared" si="46"/>
        <v>584339</v>
      </c>
      <c r="DE10" s="101">
        <f t="shared" si="36"/>
        <v>0</v>
      </c>
      <c r="DF10" s="101">
        <f t="shared" si="47"/>
        <v>44448</v>
      </c>
      <c r="DG10" s="101">
        <f t="shared" si="48"/>
        <v>1593341177</v>
      </c>
      <c r="DH10" s="101">
        <f t="shared" si="49"/>
        <v>1098770976</v>
      </c>
      <c r="DI10" s="101">
        <f t="shared" si="50"/>
        <v>149929013</v>
      </c>
      <c r="DJ10" s="101">
        <f t="shared" si="37"/>
        <v>328286857</v>
      </c>
      <c r="DK10" s="101">
        <f t="shared" si="38"/>
        <v>16354331</v>
      </c>
      <c r="DL10" s="101">
        <v>743</v>
      </c>
      <c r="DM10" s="101">
        <v>370</v>
      </c>
      <c r="DN10" s="101">
        <v>1113</v>
      </c>
      <c r="DO10" s="101">
        <v>172</v>
      </c>
      <c r="DP10" s="101">
        <v>210</v>
      </c>
      <c r="DR10" s="16">
        <f>INDEX(現金給付!J:J,MATCH($A10,現金給付!$C:$C,0),1)</f>
        <v>354</v>
      </c>
      <c r="DS10" s="16">
        <f>INDEX(現金給付!K:K,MATCH($A10,現金給付!$C:$C,0),1)</f>
        <v>1363165</v>
      </c>
      <c r="DT10" s="16">
        <f>INDEX(現金給付!R:R,MATCH($A10,現金給付!$C:$C,0),1)</f>
        <v>83</v>
      </c>
      <c r="DU10" s="16">
        <f>INDEX(現金給付!S:S,MATCH($A10,現金給付!$C:$C,0),1)</f>
        <v>1343812</v>
      </c>
      <c r="DV10" s="16">
        <f>INDEX(現金給付!Z:Z,MATCH($A10,現金給付!$C:$C,0),1)</f>
        <v>101</v>
      </c>
      <c r="DW10" s="16">
        <f>INDEX(現金給付!AA:AA,MATCH($A10,現金給付!$C:$C,0),1)</f>
        <v>2285829</v>
      </c>
      <c r="DX10" s="16">
        <f>INDEX(現金給付!AP:AP,MATCH($A10,現金給付!$C:$C,0),1)</f>
        <v>54</v>
      </c>
      <c r="DY10" s="16">
        <f>INDEX(現金給付!AQ:AQ,MATCH($A10,現金給付!$C:$C,0),1)</f>
        <v>1661081</v>
      </c>
      <c r="DZ10" s="16">
        <f>INDEX(現金給付!AX:AX,MATCH($A10,現金給付!$C:$C,0),1)</f>
        <v>1</v>
      </c>
      <c r="EA10" s="16">
        <f>INDEX(現金給付!AY:AY,MATCH($A10,現金給付!$C:$C,0),1)</f>
        <v>7658</v>
      </c>
      <c r="EB10" s="16">
        <f>INDEX(現金給付!BF:BF,MATCH($A10,現金給付!$C:$C,0),1)</f>
        <v>0</v>
      </c>
      <c r="EC10" s="16">
        <f>INDEX(現金給付!BG:BG,MATCH($A10,現金給付!$C:$C,0),1)</f>
        <v>0</v>
      </c>
      <c r="ED10" s="16">
        <f>INDEX(現金給付!BV:BV,MATCH($A10,現金給付!$C:$C,0),1)</f>
        <v>0</v>
      </c>
      <c r="EE10" s="16">
        <f>INDEX(現金給付!BW:BW,MATCH($A10,現金給付!$C:$C,0),1)</f>
        <v>0</v>
      </c>
      <c r="EF10" s="16">
        <v>0</v>
      </c>
      <c r="EG10" s="16">
        <v>0</v>
      </c>
      <c r="EH10" s="16">
        <f t="shared" si="51"/>
        <v>593</v>
      </c>
      <c r="EI10" s="16">
        <f t="shared" si="52"/>
        <v>6661545</v>
      </c>
      <c r="EK10" s="7">
        <f t="shared" si="53"/>
        <v>44687</v>
      </c>
      <c r="EL10" s="7">
        <f t="shared" si="54"/>
        <v>1598055218</v>
      </c>
      <c r="EN10" s="69">
        <f>ROUND(EL10/INDEX(被保険者数!O:O,MATCH(A10,被保険者数!A:A,0),1),0)</f>
        <v>115793</v>
      </c>
      <c r="EO10" s="1">
        <f t="shared" si="55"/>
        <v>5</v>
      </c>
      <c r="EP10" s="69">
        <f t="shared" si="39"/>
        <v>880030900</v>
      </c>
      <c r="EQ10" s="69">
        <f t="shared" si="40"/>
        <v>439033500</v>
      </c>
      <c r="ER10" s="69">
        <f t="shared" si="41"/>
        <v>278990818</v>
      </c>
      <c r="ES10" s="69">
        <f>ROUND(EP10/INDEX(被保険者数!O:O,MATCH(A10,被保険者数!A:A,0),1),0)</f>
        <v>63766</v>
      </c>
      <c r="ET10" s="69">
        <f t="shared" si="56"/>
        <v>5</v>
      </c>
      <c r="EU10" s="69">
        <f>ROUND(EQ10/INDEX(被保険者数!O:O,MATCH(A10,被保険者数!A:A,0),1),0)</f>
        <v>31812</v>
      </c>
      <c r="EV10" s="1">
        <f t="shared" si="57"/>
        <v>8</v>
      </c>
    </row>
    <row r="11" spans="1:152" s="1" customFormat="1" ht="15.95" customHeight="1" x14ac:dyDescent="0.15">
      <c r="A11" s="2" t="s">
        <v>33</v>
      </c>
      <c r="B11" s="6">
        <v>356</v>
      </c>
      <c r="C11" s="7">
        <v>248021630</v>
      </c>
      <c r="D11" s="7">
        <v>173615089</v>
      </c>
      <c r="E11" s="7">
        <v>39630121</v>
      </c>
      <c r="F11" s="7">
        <v>33440449</v>
      </c>
      <c r="G11" s="7">
        <v>1335971</v>
      </c>
      <c r="H11" s="7">
        <v>8100</v>
      </c>
      <c r="I11" s="7">
        <v>136390910</v>
      </c>
      <c r="J11" s="7">
        <v>95473637</v>
      </c>
      <c r="K11" s="7">
        <v>4651624</v>
      </c>
      <c r="L11" s="7">
        <v>35143507</v>
      </c>
      <c r="M11" s="7">
        <v>1122142</v>
      </c>
      <c r="N11" s="7">
        <f t="shared" si="0"/>
        <v>8456</v>
      </c>
      <c r="O11" s="7">
        <f t="shared" si="1"/>
        <v>384412540</v>
      </c>
      <c r="P11" s="7">
        <f t="shared" si="2"/>
        <v>269088726</v>
      </c>
      <c r="Q11" s="7">
        <f t="shared" si="3"/>
        <v>44281745</v>
      </c>
      <c r="R11" s="7">
        <f t="shared" si="4"/>
        <v>68583956</v>
      </c>
      <c r="S11" s="7">
        <f t="shared" si="5"/>
        <v>2458113</v>
      </c>
      <c r="T11" s="6">
        <v>1</v>
      </c>
      <c r="U11" s="7">
        <v>216470</v>
      </c>
      <c r="V11" s="7">
        <v>151529</v>
      </c>
      <c r="W11" s="7">
        <v>0</v>
      </c>
      <c r="X11" s="7">
        <v>64941</v>
      </c>
      <c r="Y11" s="7">
        <v>0</v>
      </c>
      <c r="Z11" s="7">
        <v>1228</v>
      </c>
      <c r="AA11" s="7">
        <v>14995590</v>
      </c>
      <c r="AB11" s="7">
        <v>10496913</v>
      </c>
      <c r="AC11" s="7">
        <v>0</v>
      </c>
      <c r="AD11" s="7">
        <v>4498677</v>
      </c>
      <c r="AE11" s="7">
        <v>0</v>
      </c>
      <c r="AF11" s="7">
        <f t="shared" si="6"/>
        <v>1229</v>
      </c>
      <c r="AG11" s="7">
        <f t="shared" si="7"/>
        <v>15212060</v>
      </c>
      <c r="AH11" s="7">
        <f t="shared" si="8"/>
        <v>10648442</v>
      </c>
      <c r="AI11" s="7">
        <f t="shared" si="9"/>
        <v>0</v>
      </c>
      <c r="AJ11" s="7">
        <f t="shared" si="10"/>
        <v>4563618</v>
      </c>
      <c r="AK11" s="7">
        <f t="shared" si="11"/>
        <v>0</v>
      </c>
      <c r="AL11" s="6">
        <f t="shared" si="12"/>
        <v>9685</v>
      </c>
      <c r="AM11" s="7">
        <f t="shared" si="13"/>
        <v>399624600</v>
      </c>
      <c r="AN11" s="7">
        <f t="shared" si="14"/>
        <v>279737168</v>
      </c>
      <c r="AO11" s="7">
        <f t="shared" si="15"/>
        <v>44281745</v>
      </c>
      <c r="AP11" s="7">
        <f t="shared" si="16"/>
        <v>73147574</v>
      </c>
      <c r="AQ11" s="7">
        <f t="shared" si="17"/>
        <v>2458113</v>
      </c>
      <c r="AR11" s="7">
        <v>5801</v>
      </c>
      <c r="AS11" s="7">
        <v>71660740</v>
      </c>
      <c r="AT11" s="7">
        <v>50162512</v>
      </c>
      <c r="AU11" s="7">
        <v>618043</v>
      </c>
      <c r="AV11" s="7">
        <v>19605226</v>
      </c>
      <c r="AW11" s="7">
        <v>1274959</v>
      </c>
      <c r="AX11" s="7">
        <f t="shared" si="18"/>
        <v>15486</v>
      </c>
      <c r="AY11" s="7">
        <f t="shared" si="19"/>
        <v>471285340</v>
      </c>
      <c r="AZ11" s="7">
        <f t="shared" si="20"/>
        <v>329899680</v>
      </c>
      <c r="BA11" s="7">
        <f t="shared" si="21"/>
        <v>44899788</v>
      </c>
      <c r="BB11" s="7">
        <f t="shared" si="22"/>
        <v>92752800</v>
      </c>
      <c r="BC11" s="7">
        <f t="shared" si="23"/>
        <v>3733072</v>
      </c>
      <c r="BD11" s="6">
        <v>350</v>
      </c>
      <c r="BE11" s="7">
        <v>9274631</v>
      </c>
      <c r="BF11" s="7">
        <v>3069991</v>
      </c>
      <c r="BG11" s="7">
        <v>0</v>
      </c>
      <c r="BH11" s="7">
        <v>6204640</v>
      </c>
      <c r="BI11" s="7">
        <v>0</v>
      </c>
      <c r="BJ11" s="7">
        <v>1</v>
      </c>
      <c r="BK11" s="7">
        <v>8290</v>
      </c>
      <c r="BL11" s="7">
        <v>2410</v>
      </c>
      <c r="BM11" s="7">
        <v>0</v>
      </c>
      <c r="BN11" s="7">
        <v>5880</v>
      </c>
      <c r="BO11" s="7">
        <v>0</v>
      </c>
      <c r="BP11" s="7">
        <f t="shared" si="24"/>
        <v>351</v>
      </c>
      <c r="BQ11" s="7">
        <f t="shared" si="25"/>
        <v>9282921</v>
      </c>
      <c r="BR11" s="7">
        <f t="shared" si="26"/>
        <v>3072401</v>
      </c>
      <c r="BS11" s="7">
        <f t="shared" si="27"/>
        <v>0</v>
      </c>
      <c r="BT11" s="7">
        <f t="shared" si="28"/>
        <v>6210520</v>
      </c>
      <c r="BU11" s="7">
        <f t="shared" si="29"/>
        <v>0</v>
      </c>
      <c r="BV11" s="6">
        <v>42</v>
      </c>
      <c r="BW11" s="7">
        <v>9898710</v>
      </c>
      <c r="BX11" s="7">
        <v>6929097</v>
      </c>
      <c r="BY11" s="7">
        <v>974368</v>
      </c>
      <c r="BZ11" s="7">
        <v>1983485</v>
      </c>
      <c r="CA11" s="7">
        <v>11760</v>
      </c>
      <c r="CB11" s="7">
        <f t="shared" si="30"/>
        <v>15528</v>
      </c>
      <c r="CC11" s="7">
        <f t="shared" si="31"/>
        <v>490466971</v>
      </c>
      <c r="CD11" s="7">
        <f t="shared" si="32"/>
        <v>339901178</v>
      </c>
      <c r="CE11" s="7">
        <f t="shared" si="33"/>
        <v>45874156</v>
      </c>
      <c r="CF11" s="7">
        <f t="shared" si="34"/>
        <v>100946805</v>
      </c>
      <c r="CG11" s="7">
        <f t="shared" si="35"/>
        <v>3744832</v>
      </c>
      <c r="CH11" s="100">
        <v>119</v>
      </c>
      <c r="CI11" s="101">
        <v>739895</v>
      </c>
      <c r="CJ11" s="101">
        <v>517895</v>
      </c>
      <c r="CK11" s="101">
        <v>0</v>
      </c>
      <c r="CL11" s="101">
        <v>222000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42"/>
        <v>119</v>
      </c>
      <c r="DA11" s="101">
        <f t="shared" si="43"/>
        <v>739895</v>
      </c>
      <c r="DB11" s="101">
        <f t="shared" si="44"/>
        <v>517895</v>
      </c>
      <c r="DC11" s="101">
        <f t="shared" si="45"/>
        <v>0</v>
      </c>
      <c r="DD11" s="101">
        <f t="shared" si="46"/>
        <v>222000</v>
      </c>
      <c r="DE11" s="101">
        <f t="shared" si="36"/>
        <v>0</v>
      </c>
      <c r="DF11" s="101">
        <f t="shared" si="47"/>
        <v>15647</v>
      </c>
      <c r="DG11" s="101">
        <f t="shared" si="48"/>
        <v>491206866</v>
      </c>
      <c r="DH11" s="101">
        <f t="shared" si="49"/>
        <v>340419073</v>
      </c>
      <c r="DI11" s="101">
        <f t="shared" si="50"/>
        <v>45874156</v>
      </c>
      <c r="DJ11" s="101">
        <f t="shared" si="37"/>
        <v>101168805</v>
      </c>
      <c r="DK11" s="101">
        <f t="shared" si="38"/>
        <v>3744832</v>
      </c>
      <c r="DL11" s="101">
        <v>233</v>
      </c>
      <c r="DM11" s="101">
        <v>96</v>
      </c>
      <c r="DN11" s="101">
        <v>329</v>
      </c>
      <c r="DO11" s="101">
        <v>54</v>
      </c>
      <c r="DP11" s="101">
        <v>53</v>
      </c>
      <c r="DR11" s="16">
        <f>INDEX(現金給付!J:J,MATCH($A11,現金給付!$C:$C,0),1)</f>
        <v>119</v>
      </c>
      <c r="DS11" s="16">
        <f>INDEX(現金給付!K:K,MATCH($A11,現金給付!$C:$C,0),1)</f>
        <v>517895</v>
      </c>
      <c r="DT11" s="16">
        <f>INDEX(現金給付!R:R,MATCH($A11,現金給付!$C:$C,0),1)</f>
        <v>17</v>
      </c>
      <c r="DU11" s="16">
        <f>INDEX(現金給付!S:S,MATCH($A11,現金給付!$C:$C,0),1)</f>
        <v>370666</v>
      </c>
      <c r="DV11" s="16">
        <f>INDEX(現金給付!Z:Z,MATCH($A11,現金給付!$C:$C,0),1)</f>
        <v>6</v>
      </c>
      <c r="DW11" s="16">
        <f>INDEX(現金給付!AA:AA,MATCH($A11,現金給付!$C:$C,0),1)</f>
        <v>160160</v>
      </c>
      <c r="DX11" s="16">
        <f>INDEX(現金給付!AP:AP,MATCH($A11,現金給付!$C:$C,0),1)</f>
        <v>17</v>
      </c>
      <c r="DY11" s="16">
        <f>INDEX(現金給付!AQ:AQ,MATCH($A11,現金給付!$C:$C,0),1)</f>
        <v>391190</v>
      </c>
      <c r="DZ11" s="16">
        <f>INDEX(現金給付!AX:AX,MATCH($A11,現金給付!$C:$C,0),1)</f>
        <v>0</v>
      </c>
      <c r="EA11" s="16">
        <f>INDEX(現金給付!AY:AY,MATCH($A11,現金給付!$C:$C,0),1)</f>
        <v>0</v>
      </c>
      <c r="EB11" s="16">
        <f>INDEX(現金給付!BF:BF,MATCH($A11,現金給付!$C:$C,0),1)</f>
        <v>0</v>
      </c>
      <c r="EC11" s="16">
        <f>INDEX(現金給付!BG:BG,MATCH($A11,現金給付!$C:$C,0),1)</f>
        <v>0</v>
      </c>
      <c r="ED11" s="16">
        <f>INDEX(現金給付!BV:BV,MATCH($A11,現金給付!$C:$C,0),1)</f>
        <v>0</v>
      </c>
      <c r="EE11" s="16">
        <f>INDEX(現金給付!BW:BW,MATCH($A11,現金給付!$C:$C,0),1)</f>
        <v>0</v>
      </c>
      <c r="EF11" s="16">
        <v>0</v>
      </c>
      <c r="EG11" s="16">
        <v>0</v>
      </c>
      <c r="EH11" s="16">
        <f t="shared" si="51"/>
        <v>159</v>
      </c>
      <c r="EI11" s="16">
        <f t="shared" si="52"/>
        <v>1439911</v>
      </c>
      <c r="EK11" s="7">
        <f t="shared" si="53"/>
        <v>15687</v>
      </c>
      <c r="EL11" s="7">
        <f t="shared" si="54"/>
        <v>491906882</v>
      </c>
      <c r="EN11" s="69">
        <f>ROUND(EL11/INDEX(被保険者数!O:O,MATCH(A11,被保険者数!A:A,0),1),0)</f>
        <v>79519</v>
      </c>
      <c r="EO11" s="1">
        <f t="shared" si="55"/>
        <v>14</v>
      </c>
      <c r="EP11" s="69">
        <f t="shared" si="39"/>
        <v>248238100</v>
      </c>
      <c r="EQ11" s="69">
        <f t="shared" si="40"/>
        <v>151386500</v>
      </c>
      <c r="ER11" s="69">
        <f t="shared" si="41"/>
        <v>92282282</v>
      </c>
      <c r="ES11" s="69">
        <f>ROUND(EP11/INDEX(被保険者数!O:O,MATCH(A11,被保険者数!A:A,0),1),0)</f>
        <v>40129</v>
      </c>
      <c r="ET11" s="69">
        <f t="shared" si="56"/>
        <v>16</v>
      </c>
      <c r="EU11" s="69">
        <f>ROUND(EQ11/INDEX(被保険者数!O:O,MATCH(A11,被保険者数!A:A,0),1),0)</f>
        <v>24472</v>
      </c>
      <c r="EV11" s="1">
        <f t="shared" si="57"/>
        <v>13</v>
      </c>
    </row>
    <row r="12" spans="1:152" s="1" customFormat="1" ht="15.95" customHeight="1" x14ac:dyDescent="0.15">
      <c r="A12" s="2" t="s">
        <v>34</v>
      </c>
      <c r="B12" s="6">
        <v>581</v>
      </c>
      <c r="C12" s="7">
        <v>423189790</v>
      </c>
      <c r="D12" s="7">
        <v>296232686</v>
      </c>
      <c r="E12" s="7">
        <v>69874284</v>
      </c>
      <c r="F12" s="7">
        <v>56251706</v>
      </c>
      <c r="G12" s="7">
        <v>831114</v>
      </c>
      <c r="H12" s="7">
        <v>12101</v>
      </c>
      <c r="I12" s="7">
        <v>232304110</v>
      </c>
      <c r="J12" s="7">
        <v>162612881</v>
      </c>
      <c r="K12" s="7">
        <v>15129736</v>
      </c>
      <c r="L12" s="7">
        <v>52375044</v>
      </c>
      <c r="M12" s="7">
        <v>2186449</v>
      </c>
      <c r="N12" s="7">
        <f t="shared" si="0"/>
        <v>12682</v>
      </c>
      <c r="O12" s="7">
        <f t="shared" si="1"/>
        <v>655493900</v>
      </c>
      <c r="P12" s="7">
        <f t="shared" si="2"/>
        <v>458845567</v>
      </c>
      <c r="Q12" s="7">
        <f t="shared" si="3"/>
        <v>85004020</v>
      </c>
      <c r="R12" s="7">
        <f t="shared" si="4"/>
        <v>108626750</v>
      </c>
      <c r="S12" s="7">
        <f t="shared" si="5"/>
        <v>3017563</v>
      </c>
      <c r="T12" s="6">
        <v>1</v>
      </c>
      <c r="U12" s="7">
        <v>275440</v>
      </c>
      <c r="V12" s="7">
        <v>192808</v>
      </c>
      <c r="W12" s="7">
        <v>2448</v>
      </c>
      <c r="X12" s="7">
        <v>80184</v>
      </c>
      <c r="Y12" s="7">
        <v>0</v>
      </c>
      <c r="Z12" s="7">
        <v>2072</v>
      </c>
      <c r="AA12" s="7">
        <v>28289540</v>
      </c>
      <c r="AB12" s="7">
        <v>19802678</v>
      </c>
      <c r="AC12" s="7">
        <v>0</v>
      </c>
      <c r="AD12" s="7">
        <v>8486862</v>
      </c>
      <c r="AE12" s="7">
        <v>0</v>
      </c>
      <c r="AF12" s="7">
        <f t="shared" si="6"/>
        <v>2073</v>
      </c>
      <c r="AG12" s="7">
        <f t="shared" si="7"/>
        <v>28564980</v>
      </c>
      <c r="AH12" s="7">
        <f t="shared" si="8"/>
        <v>19995486</v>
      </c>
      <c r="AI12" s="7">
        <f t="shared" si="9"/>
        <v>2448</v>
      </c>
      <c r="AJ12" s="7">
        <f t="shared" si="10"/>
        <v>8567046</v>
      </c>
      <c r="AK12" s="7">
        <f t="shared" si="11"/>
        <v>0</v>
      </c>
      <c r="AL12" s="6">
        <f t="shared" si="12"/>
        <v>14755</v>
      </c>
      <c r="AM12" s="7">
        <f t="shared" si="13"/>
        <v>684058880</v>
      </c>
      <c r="AN12" s="7">
        <f t="shared" si="14"/>
        <v>478841053</v>
      </c>
      <c r="AO12" s="7">
        <f t="shared" si="15"/>
        <v>85006468</v>
      </c>
      <c r="AP12" s="7">
        <f t="shared" si="16"/>
        <v>117193796</v>
      </c>
      <c r="AQ12" s="7">
        <f t="shared" si="17"/>
        <v>3017563</v>
      </c>
      <c r="AR12" s="7">
        <v>9009</v>
      </c>
      <c r="AS12" s="7">
        <v>110991650</v>
      </c>
      <c r="AT12" s="7">
        <v>77694167</v>
      </c>
      <c r="AU12" s="7">
        <v>1115830</v>
      </c>
      <c r="AV12" s="7">
        <v>30924315</v>
      </c>
      <c r="AW12" s="7">
        <v>1257338</v>
      </c>
      <c r="AX12" s="7">
        <f t="shared" si="18"/>
        <v>23764</v>
      </c>
      <c r="AY12" s="7">
        <f t="shared" si="19"/>
        <v>795050530</v>
      </c>
      <c r="AZ12" s="7">
        <f t="shared" si="20"/>
        <v>556535220</v>
      </c>
      <c r="BA12" s="7">
        <f t="shared" si="21"/>
        <v>86122298</v>
      </c>
      <c r="BB12" s="7">
        <f t="shared" si="22"/>
        <v>148118111</v>
      </c>
      <c r="BC12" s="7">
        <f t="shared" si="23"/>
        <v>4274901</v>
      </c>
      <c r="BD12" s="6">
        <v>547</v>
      </c>
      <c r="BE12" s="7">
        <v>15172375</v>
      </c>
      <c r="BF12" s="7">
        <v>4307375</v>
      </c>
      <c r="BG12" s="7">
        <v>0</v>
      </c>
      <c r="BH12" s="7">
        <v>10717090</v>
      </c>
      <c r="BI12" s="7">
        <v>147910</v>
      </c>
      <c r="BJ12" s="7">
        <v>1</v>
      </c>
      <c r="BK12" s="7">
        <v>2160</v>
      </c>
      <c r="BL12" s="7">
        <v>690</v>
      </c>
      <c r="BM12" s="7">
        <v>0</v>
      </c>
      <c r="BN12" s="7">
        <v>1470</v>
      </c>
      <c r="BO12" s="7">
        <v>0</v>
      </c>
      <c r="BP12" s="7">
        <f t="shared" si="24"/>
        <v>548</v>
      </c>
      <c r="BQ12" s="7">
        <f t="shared" si="25"/>
        <v>15174535</v>
      </c>
      <c r="BR12" s="7">
        <f t="shared" si="26"/>
        <v>4308065</v>
      </c>
      <c r="BS12" s="7">
        <f t="shared" si="27"/>
        <v>0</v>
      </c>
      <c r="BT12" s="7">
        <f t="shared" si="28"/>
        <v>10718560</v>
      </c>
      <c r="BU12" s="7">
        <f t="shared" si="29"/>
        <v>147910</v>
      </c>
      <c r="BV12" s="6">
        <v>107</v>
      </c>
      <c r="BW12" s="7">
        <v>7583050</v>
      </c>
      <c r="BX12" s="7">
        <v>5308135</v>
      </c>
      <c r="BY12" s="7">
        <v>44954</v>
      </c>
      <c r="BZ12" s="7">
        <v>1665154</v>
      </c>
      <c r="CA12" s="7">
        <v>564807</v>
      </c>
      <c r="CB12" s="7">
        <f t="shared" si="30"/>
        <v>23871</v>
      </c>
      <c r="CC12" s="7">
        <f t="shared" si="31"/>
        <v>817808115</v>
      </c>
      <c r="CD12" s="7">
        <f t="shared" si="32"/>
        <v>566151420</v>
      </c>
      <c r="CE12" s="7">
        <f t="shared" si="33"/>
        <v>86167252</v>
      </c>
      <c r="CF12" s="7">
        <f t="shared" si="34"/>
        <v>160501825</v>
      </c>
      <c r="CG12" s="7">
        <f t="shared" si="35"/>
        <v>4987618</v>
      </c>
      <c r="CH12" s="100">
        <v>318</v>
      </c>
      <c r="CI12" s="101">
        <v>2287812</v>
      </c>
      <c r="CJ12" s="101">
        <v>1601392</v>
      </c>
      <c r="CK12" s="101">
        <v>0</v>
      </c>
      <c r="CL12" s="101">
        <v>686420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42"/>
        <v>318</v>
      </c>
      <c r="DA12" s="101">
        <f t="shared" si="43"/>
        <v>2287812</v>
      </c>
      <c r="DB12" s="101">
        <f t="shared" si="44"/>
        <v>1601392</v>
      </c>
      <c r="DC12" s="101">
        <f t="shared" si="45"/>
        <v>0</v>
      </c>
      <c r="DD12" s="101">
        <f t="shared" si="46"/>
        <v>686420</v>
      </c>
      <c r="DE12" s="101">
        <f t="shared" si="36"/>
        <v>0</v>
      </c>
      <c r="DF12" s="101">
        <f t="shared" si="47"/>
        <v>24189</v>
      </c>
      <c r="DG12" s="101">
        <f t="shared" si="48"/>
        <v>820095927</v>
      </c>
      <c r="DH12" s="101">
        <f t="shared" si="49"/>
        <v>567752812</v>
      </c>
      <c r="DI12" s="101">
        <f t="shared" si="50"/>
        <v>86167252</v>
      </c>
      <c r="DJ12" s="101">
        <f t="shared" si="37"/>
        <v>161188245</v>
      </c>
      <c r="DK12" s="101">
        <f t="shared" si="38"/>
        <v>4987618</v>
      </c>
      <c r="DL12" s="101">
        <v>375</v>
      </c>
      <c r="DM12" s="101">
        <v>289</v>
      </c>
      <c r="DN12" s="101">
        <v>664</v>
      </c>
      <c r="DO12" s="101">
        <v>219</v>
      </c>
      <c r="DP12" s="101">
        <v>54</v>
      </c>
      <c r="DR12" s="16">
        <f>INDEX(現金給付!J:J,MATCH($A12,現金給付!$C:$C,0),1)</f>
        <v>321</v>
      </c>
      <c r="DS12" s="16">
        <f>INDEX(現金給付!K:K,MATCH($A12,現金給付!$C:$C,0),1)</f>
        <v>1610396</v>
      </c>
      <c r="DT12" s="16">
        <f>INDEX(現金給付!R:R,MATCH($A12,現金給付!$C:$C,0),1)</f>
        <v>6</v>
      </c>
      <c r="DU12" s="16">
        <f>INDEX(現金給付!S:S,MATCH($A12,現金給付!$C:$C,0),1)</f>
        <v>51445</v>
      </c>
      <c r="DV12" s="16">
        <f>INDEX(現金給付!Z:Z,MATCH($A12,現金給付!$C:$C,0),1)</f>
        <v>54</v>
      </c>
      <c r="DW12" s="16">
        <f>INDEX(現金給付!AA:AA,MATCH($A12,現金給付!$C:$C,0),1)</f>
        <v>1066709</v>
      </c>
      <c r="DX12" s="16">
        <f>INDEX(現金給付!AP:AP,MATCH($A12,現金給付!$C:$C,0),1)</f>
        <v>24</v>
      </c>
      <c r="DY12" s="16">
        <f>INDEX(現金給付!AQ:AQ,MATCH($A12,現金給付!$C:$C,0),1)</f>
        <v>605039</v>
      </c>
      <c r="DZ12" s="16">
        <f>INDEX(現金給付!AX:AX,MATCH($A12,現金給付!$C:$C,0),1)</f>
        <v>0</v>
      </c>
      <c r="EA12" s="16">
        <f>INDEX(現金給付!AY:AY,MATCH($A12,現金給付!$C:$C,0),1)</f>
        <v>0</v>
      </c>
      <c r="EB12" s="16">
        <f>INDEX(現金給付!BF:BF,MATCH($A12,現金給付!$C:$C,0),1)</f>
        <v>0</v>
      </c>
      <c r="EC12" s="16">
        <f>INDEX(現金給付!BG:BG,MATCH($A12,現金給付!$C:$C,0),1)</f>
        <v>0</v>
      </c>
      <c r="ED12" s="16">
        <f>INDEX(現金給付!BV:BV,MATCH($A12,現金給付!$C:$C,0),1)</f>
        <v>0</v>
      </c>
      <c r="EE12" s="16">
        <f>INDEX(現金給付!BW:BW,MATCH($A12,現金給付!$C:$C,0),1)</f>
        <v>0</v>
      </c>
      <c r="EF12" s="16">
        <v>0</v>
      </c>
      <c r="EG12" s="16">
        <v>0</v>
      </c>
      <c r="EH12" s="16">
        <f t="shared" si="51"/>
        <v>405</v>
      </c>
      <c r="EI12" s="16">
        <f t="shared" si="52"/>
        <v>3333589</v>
      </c>
      <c r="EK12" s="7">
        <f t="shared" si="53"/>
        <v>24276</v>
      </c>
      <c r="EL12" s="7">
        <f t="shared" si="54"/>
        <v>821141704</v>
      </c>
      <c r="EN12" s="69">
        <f>ROUND(EL12/INDEX(被保険者数!O:O,MATCH(A12,被保険者数!A:A,0),1),0)</f>
        <v>61293</v>
      </c>
      <c r="EO12" s="1">
        <f t="shared" si="55"/>
        <v>21</v>
      </c>
      <c r="EP12" s="69">
        <f t="shared" si="39"/>
        <v>423465230</v>
      </c>
      <c r="EQ12" s="69">
        <f t="shared" si="40"/>
        <v>260593650</v>
      </c>
      <c r="ER12" s="69">
        <f t="shared" si="41"/>
        <v>137082824</v>
      </c>
      <c r="ES12" s="69">
        <f>ROUND(EP12/INDEX(被保険者数!O:O,MATCH(A12,被保険者数!A:A,0),1),0)</f>
        <v>31609</v>
      </c>
      <c r="ET12" s="69">
        <f t="shared" si="56"/>
        <v>23</v>
      </c>
      <c r="EU12" s="69">
        <f>ROUND(EQ12/INDEX(被保険者数!O:O,MATCH(A12,被保険者数!A:A,0),1),0)</f>
        <v>19452</v>
      </c>
      <c r="EV12" s="1">
        <f t="shared" si="57"/>
        <v>17</v>
      </c>
    </row>
    <row r="13" spans="1:152" s="1" customFormat="1" ht="15.95" customHeight="1" x14ac:dyDescent="0.15">
      <c r="A13" s="2" t="s">
        <v>35</v>
      </c>
      <c r="B13" s="6">
        <v>137</v>
      </c>
      <c r="C13" s="7">
        <v>87647030</v>
      </c>
      <c r="D13" s="7">
        <v>61352889</v>
      </c>
      <c r="E13" s="7">
        <v>12926967</v>
      </c>
      <c r="F13" s="7">
        <v>12839979</v>
      </c>
      <c r="G13" s="7">
        <v>527195</v>
      </c>
      <c r="H13" s="7">
        <v>4604</v>
      </c>
      <c r="I13" s="7">
        <v>69683650</v>
      </c>
      <c r="J13" s="7">
        <v>48778555</v>
      </c>
      <c r="K13" s="7">
        <v>1554243</v>
      </c>
      <c r="L13" s="7">
        <v>18977997</v>
      </c>
      <c r="M13" s="7">
        <v>372855</v>
      </c>
      <c r="N13" s="7">
        <f t="shared" si="0"/>
        <v>4741</v>
      </c>
      <c r="O13" s="7">
        <f t="shared" si="1"/>
        <v>157330680</v>
      </c>
      <c r="P13" s="7">
        <f t="shared" si="2"/>
        <v>110131444</v>
      </c>
      <c r="Q13" s="7">
        <f t="shared" si="3"/>
        <v>14481210</v>
      </c>
      <c r="R13" s="7">
        <f t="shared" si="4"/>
        <v>31817976</v>
      </c>
      <c r="S13" s="7">
        <f t="shared" si="5"/>
        <v>900050</v>
      </c>
      <c r="T13" s="6">
        <v>1</v>
      </c>
      <c r="U13" s="7">
        <v>110950</v>
      </c>
      <c r="V13" s="7">
        <v>77665</v>
      </c>
      <c r="W13" s="7">
        <v>0</v>
      </c>
      <c r="X13" s="7">
        <v>33285</v>
      </c>
      <c r="Y13" s="7">
        <v>0</v>
      </c>
      <c r="Z13" s="7">
        <v>700</v>
      </c>
      <c r="AA13" s="7">
        <v>9797480</v>
      </c>
      <c r="AB13" s="7">
        <v>6858236</v>
      </c>
      <c r="AC13" s="7">
        <v>0</v>
      </c>
      <c r="AD13" s="7">
        <v>2939244</v>
      </c>
      <c r="AE13" s="7">
        <v>0</v>
      </c>
      <c r="AF13" s="7">
        <f t="shared" si="6"/>
        <v>701</v>
      </c>
      <c r="AG13" s="7">
        <f t="shared" si="7"/>
        <v>9908430</v>
      </c>
      <c r="AH13" s="7">
        <f t="shared" si="8"/>
        <v>6935901</v>
      </c>
      <c r="AI13" s="7">
        <f t="shared" si="9"/>
        <v>0</v>
      </c>
      <c r="AJ13" s="7">
        <f t="shared" si="10"/>
        <v>2972529</v>
      </c>
      <c r="AK13" s="7">
        <f t="shared" si="11"/>
        <v>0</v>
      </c>
      <c r="AL13" s="6">
        <f t="shared" si="12"/>
        <v>5442</v>
      </c>
      <c r="AM13" s="7">
        <f t="shared" si="13"/>
        <v>167239110</v>
      </c>
      <c r="AN13" s="7">
        <f t="shared" si="14"/>
        <v>117067345</v>
      </c>
      <c r="AO13" s="7">
        <f t="shared" si="15"/>
        <v>14481210</v>
      </c>
      <c r="AP13" s="7">
        <f t="shared" si="16"/>
        <v>34790505</v>
      </c>
      <c r="AQ13" s="7">
        <f t="shared" si="17"/>
        <v>900050</v>
      </c>
      <c r="AR13" s="7">
        <v>2180</v>
      </c>
      <c r="AS13" s="7">
        <v>26843900</v>
      </c>
      <c r="AT13" s="7">
        <v>18790730</v>
      </c>
      <c r="AU13" s="7">
        <v>563727</v>
      </c>
      <c r="AV13" s="7">
        <v>7151331</v>
      </c>
      <c r="AW13" s="7">
        <v>338112</v>
      </c>
      <c r="AX13" s="7">
        <f t="shared" si="18"/>
        <v>7622</v>
      </c>
      <c r="AY13" s="7">
        <f t="shared" si="19"/>
        <v>194083010</v>
      </c>
      <c r="AZ13" s="7">
        <f t="shared" si="20"/>
        <v>135858075</v>
      </c>
      <c r="BA13" s="7">
        <f t="shared" si="21"/>
        <v>15044937</v>
      </c>
      <c r="BB13" s="7">
        <f t="shared" si="22"/>
        <v>41941836</v>
      </c>
      <c r="BC13" s="7">
        <f t="shared" si="23"/>
        <v>1238162</v>
      </c>
      <c r="BD13" s="6">
        <v>127</v>
      </c>
      <c r="BE13" s="7">
        <v>4040410</v>
      </c>
      <c r="BF13" s="7">
        <v>1299660</v>
      </c>
      <c r="BG13" s="7">
        <v>0</v>
      </c>
      <c r="BH13" s="7">
        <v>2740750</v>
      </c>
      <c r="BI13" s="7">
        <v>0</v>
      </c>
      <c r="BJ13" s="7">
        <v>1</v>
      </c>
      <c r="BK13" s="7">
        <v>1380</v>
      </c>
      <c r="BL13" s="7">
        <v>460</v>
      </c>
      <c r="BM13" s="7">
        <v>0</v>
      </c>
      <c r="BN13" s="7">
        <v>920</v>
      </c>
      <c r="BO13" s="7">
        <v>0</v>
      </c>
      <c r="BP13" s="7">
        <f t="shared" si="24"/>
        <v>128</v>
      </c>
      <c r="BQ13" s="7">
        <f t="shared" si="25"/>
        <v>4041790</v>
      </c>
      <c r="BR13" s="7">
        <f t="shared" si="26"/>
        <v>1300120</v>
      </c>
      <c r="BS13" s="7">
        <f t="shared" si="27"/>
        <v>0</v>
      </c>
      <c r="BT13" s="7">
        <f t="shared" si="28"/>
        <v>2741670</v>
      </c>
      <c r="BU13" s="7">
        <f t="shared" si="29"/>
        <v>0</v>
      </c>
      <c r="BV13" s="6">
        <v>15</v>
      </c>
      <c r="BW13" s="7">
        <v>1004170</v>
      </c>
      <c r="BX13" s="7">
        <v>702919</v>
      </c>
      <c r="BY13" s="7">
        <v>19077</v>
      </c>
      <c r="BZ13" s="7">
        <v>41055</v>
      </c>
      <c r="CA13" s="7">
        <v>241119</v>
      </c>
      <c r="CB13" s="7">
        <f t="shared" si="30"/>
        <v>7637</v>
      </c>
      <c r="CC13" s="7">
        <f t="shared" si="31"/>
        <v>199128970</v>
      </c>
      <c r="CD13" s="7">
        <f t="shared" si="32"/>
        <v>137861114</v>
      </c>
      <c r="CE13" s="7">
        <f t="shared" si="33"/>
        <v>15064014</v>
      </c>
      <c r="CF13" s="7">
        <f t="shared" si="34"/>
        <v>44724561</v>
      </c>
      <c r="CG13" s="7">
        <f t="shared" si="35"/>
        <v>1479281</v>
      </c>
      <c r="CH13" s="100">
        <v>91</v>
      </c>
      <c r="CI13" s="101">
        <v>387249</v>
      </c>
      <c r="CJ13" s="101">
        <v>271051</v>
      </c>
      <c r="CK13" s="101">
        <v>0</v>
      </c>
      <c r="CL13" s="101">
        <v>116198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42"/>
        <v>91</v>
      </c>
      <c r="DA13" s="101">
        <f t="shared" si="43"/>
        <v>387249</v>
      </c>
      <c r="DB13" s="101">
        <f t="shared" si="44"/>
        <v>271051</v>
      </c>
      <c r="DC13" s="101">
        <f t="shared" si="45"/>
        <v>0</v>
      </c>
      <c r="DD13" s="101">
        <f t="shared" si="46"/>
        <v>116198</v>
      </c>
      <c r="DE13" s="101">
        <f t="shared" si="36"/>
        <v>0</v>
      </c>
      <c r="DF13" s="101">
        <f t="shared" si="47"/>
        <v>7728</v>
      </c>
      <c r="DG13" s="101">
        <f t="shared" si="48"/>
        <v>199516219</v>
      </c>
      <c r="DH13" s="101">
        <f t="shared" si="49"/>
        <v>138132165</v>
      </c>
      <c r="DI13" s="101">
        <f t="shared" si="50"/>
        <v>15064014</v>
      </c>
      <c r="DJ13" s="101">
        <f t="shared" si="37"/>
        <v>44840759</v>
      </c>
      <c r="DK13" s="101">
        <f t="shared" si="38"/>
        <v>1479281</v>
      </c>
      <c r="DL13" s="101">
        <v>80</v>
      </c>
      <c r="DM13" s="101">
        <v>41</v>
      </c>
      <c r="DN13" s="101">
        <v>121</v>
      </c>
      <c r="DO13" s="101">
        <v>20</v>
      </c>
      <c r="DP13" s="101">
        <v>32</v>
      </c>
      <c r="DR13" s="16">
        <f>INDEX(現金給付!J:J,MATCH($A13,現金給付!$C:$C,0),1)</f>
        <v>91</v>
      </c>
      <c r="DS13" s="16">
        <f>INDEX(現金給付!K:K,MATCH($A13,現金給付!$C:$C,0),1)</f>
        <v>271051</v>
      </c>
      <c r="DT13" s="16">
        <f>INDEX(現金給付!R:R,MATCH($A13,現金給付!$C:$C,0),1)</f>
        <v>0</v>
      </c>
      <c r="DU13" s="16">
        <f>INDEX(現金給付!S:S,MATCH($A13,現金給付!$C:$C,0),1)</f>
        <v>0</v>
      </c>
      <c r="DV13" s="16">
        <f>INDEX(現金給付!Z:Z,MATCH($A13,現金給付!$C:$C,0),1)</f>
        <v>0</v>
      </c>
      <c r="DW13" s="16">
        <f>INDEX(現金給付!AA:AA,MATCH($A13,現金給付!$C:$C,0),1)</f>
        <v>0</v>
      </c>
      <c r="DX13" s="16">
        <f>INDEX(現金給付!AP:AP,MATCH($A13,現金給付!$C:$C,0),1)</f>
        <v>10</v>
      </c>
      <c r="DY13" s="16">
        <f>INDEX(現金給付!AQ:AQ,MATCH($A13,現金給付!$C:$C,0),1)</f>
        <v>254873</v>
      </c>
      <c r="DZ13" s="16">
        <f>INDEX(現金給付!AX:AX,MATCH($A13,現金給付!$C:$C,0),1)</f>
        <v>1</v>
      </c>
      <c r="EA13" s="16">
        <f>INDEX(現金給付!AY:AY,MATCH($A13,現金給付!$C:$C,0),1)</f>
        <v>5180</v>
      </c>
      <c r="EB13" s="16">
        <f>INDEX(現金給付!BF:BF,MATCH($A13,現金給付!$C:$C,0),1)</f>
        <v>0</v>
      </c>
      <c r="EC13" s="16">
        <f>INDEX(現金給付!BG:BG,MATCH($A13,現金給付!$C:$C,0),1)</f>
        <v>0</v>
      </c>
      <c r="ED13" s="16">
        <f>INDEX(現金給付!BV:BV,MATCH($A13,現金給付!$C:$C,0),1)</f>
        <v>0</v>
      </c>
      <c r="EE13" s="16">
        <f>INDEX(現金給付!BW:BW,MATCH($A13,現金給付!$C:$C,0),1)</f>
        <v>0</v>
      </c>
      <c r="EF13" s="16">
        <v>0</v>
      </c>
      <c r="EG13" s="16">
        <v>0</v>
      </c>
      <c r="EH13" s="16">
        <f t="shared" si="51"/>
        <v>102</v>
      </c>
      <c r="EI13" s="16">
        <f t="shared" si="52"/>
        <v>531104</v>
      </c>
      <c r="EK13" s="7">
        <f t="shared" si="53"/>
        <v>7739</v>
      </c>
      <c r="EL13" s="7">
        <f t="shared" si="54"/>
        <v>199660074</v>
      </c>
      <c r="EN13" s="69">
        <f>ROUND(EL13/INDEX(被保険者数!O:O,MATCH(A13,被保険者数!A:A,0),1),0)</f>
        <v>30042</v>
      </c>
      <c r="EO13" s="1">
        <f t="shared" si="55"/>
        <v>30</v>
      </c>
      <c r="EP13" s="69">
        <f t="shared" si="39"/>
        <v>87757980</v>
      </c>
      <c r="EQ13" s="69">
        <f t="shared" si="40"/>
        <v>79481130</v>
      </c>
      <c r="ER13" s="69">
        <f t="shared" si="41"/>
        <v>32420964</v>
      </c>
      <c r="ES13" s="69">
        <f>ROUND(EP13/INDEX(被保険者数!O:O,MATCH(A13,被保険者数!A:A,0),1),0)</f>
        <v>13205</v>
      </c>
      <c r="ET13" s="69">
        <f t="shared" si="56"/>
        <v>30</v>
      </c>
      <c r="EU13" s="69">
        <f>ROUND(EQ13/INDEX(被保険者数!O:O,MATCH(A13,被保険者数!A:A,0),1),0)</f>
        <v>11959</v>
      </c>
      <c r="EV13" s="1">
        <f t="shared" si="57"/>
        <v>27</v>
      </c>
    </row>
    <row r="14" spans="1:152" s="1" customFormat="1" ht="15.95" customHeight="1" x14ac:dyDescent="0.15">
      <c r="A14" s="2" t="s">
        <v>36</v>
      </c>
      <c r="B14" s="6">
        <v>118</v>
      </c>
      <c r="C14" s="7">
        <v>71844870</v>
      </c>
      <c r="D14" s="7">
        <v>50291391</v>
      </c>
      <c r="E14" s="7">
        <v>9860617</v>
      </c>
      <c r="F14" s="7">
        <v>11270263</v>
      </c>
      <c r="G14" s="7">
        <v>422599</v>
      </c>
      <c r="H14" s="7">
        <v>3899</v>
      </c>
      <c r="I14" s="7">
        <v>60406050</v>
      </c>
      <c r="J14" s="7">
        <v>42284235</v>
      </c>
      <c r="K14" s="7">
        <v>2490183</v>
      </c>
      <c r="L14" s="7">
        <v>15373171</v>
      </c>
      <c r="M14" s="7">
        <v>258461</v>
      </c>
      <c r="N14" s="7">
        <f t="shared" si="0"/>
        <v>4017</v>
      </c>
      <c r="O14" s="7">
        <f t="shared" si="1"/>
        <v>132250920</v>
      </c>
      <c r="P14" s="7">
        <f t="shared" si="2"/>
        <v>92575626</v>
      </c>
      <c r="Q14" s="7">
        <f t="shared" si="3"/>
        <v>12350800</v>
      </c>
      <c r="R14" s="7">
        <f t="shared" si="4"/>
        <v>26643434</v>
      </c>
      <c r="S14" s="7">
        <f t="shared" si="5"/>
        <v>681060</v>
      </c>
      <c r="T14" s="6">
        <v>2</v>
      </c>
      <c r="U14" s="7">
        <v>245740</v>
      </c>
      <c r="V14" s="7">
        <v>172020</v>
      </c>
      <c r="W14" s="7">
        <v>0</v>
      </c>
      <c r="X14" s="7">
        <v>73720</v>
      </c>
      <c r="Y14" s="7">
        <v>0</v>
      </c>
      <c r="Z14" s="7">
        <v>631</v>
      </c>
      <c r="AA14" s="7">
        <v>7728190</v>
      </c>
      <c r="AB14" s="7">
        <v>5409733</v>
      </c>
      <c r="AC14" s="7">
        <v>0</v>
      </c>
      <c r="AD14" s="7">
        <v>2318457</v>
      </c>
      <c r="AE14" s="7">
        <v>0</v>
      </c>
      <c r="AF14" s="7">
        <f t="shared" si="6"/>
        <v>633</v>
      </c>
      <c r="AG14" s="7">
        <f t="shared" si="7"/>
        <v>7973930</v>
      </c>
      <c r="AH14" s="7">
        <f t="shared" si="8"/>
        <v>5581753</v>
      </c>
      <c r="AI14" s="7">
        <f t="shared" si="9"/>
        <v>0</v>
      </c>
      <c r="AJ14" s="7">
        <f t="shared" si="10"/>
        <v>2392177</v>
      </c>
      <c r="AK14" s="7">
        <f t="shared" si="11"/>
        <v>0</v>
      </c>
      <c r="AL14" s="6">
        <f t="shared" si="12"/>
        <v>4650</v>
      </c>
      <c r="AM14" s="7">
        <f t="shared" si="13"/>
        <v>140224850</v>
      </c>
      <c r="AN14" s="7">
        <f t="shared" si="14"/>
        <v>98157379</v>
      </c>
      <c r="AO14" s="7">
        <f t="shared" si="15"/>
        <v>12350800</v>
      </c>
      <c r="AP14" s="7">
        <f t="shared" si="16"/>
        <v>29035611</v>
      </c>
      <c r="AQ14" s="7">
        <f t="shared" si="17"/>
        <v>681060</v>
      </c>
      <c r="AR14" s="7">
        <v>2835</v>
      </c>
      <c r="AS14" s="7">
        <v>31671920</v>
      </c>
      <c r="AT14" s="7">
        <v>22170344</v>
      </c>
      <c r="AU14" s="7">
        <v>28746</v>
      </c>
      <c r="AV14" s="7">
        <v>9122671</v>
      </c>
      <c r="AW14" s="7">
        <v>350159</v>
      </c>
      <c r="AX14" s="7">
        <f t="shared" si="18"/>
        <v>7485</v>
      </c>
      <c r="AY14" s="7">
        <f t="shared" si="19"/>
        <v>171896770</v>
      </c>
      <c r="AZ14" s="7">
        <f t="shared" si="20"/>
        <v>120327723</v>
      </c>
      <c r="BA14" s="7">
        <f t="shared" si="21"/>
        <v>12379546</v>
      </c>
      <c r="BB14" s="7">
        <f t="shared" si="22"/>
        <v>38158282</v>
      </c>
      <c r="BC14" s="7">
        <f t="shared" si="23"/>
        <v>1031219</v>
      </c>
      <c r="BD14" s="6">
        <v>115</v>
      </c>
      <c r="BE14" s="7">
        <v>3164516</v>
      </c>
      <c r="BF14" s="7">
        <v>740846</v>
      </c>
      <c r="BG14" s="7">
        <v>0</v>
      </c>
      <c r="BH14" s="7">
        <v>2423670</v>
      </c>
      <c r="BI14" s="7">
        <v>0</v>
      </c>
      <c r="BJ14" s="7">
        <v>2</v>
      </c>
      <c r="BK14" s="7">
        <v>2620</v>
      </c>
      <c r="BL14" s="7">
        <v>720</v>
      </c>
      <c r="BM14" s="7">
        <v>0</v>
      </c>
      <c r="BN14" s="7">
        <v>1900</v>
      </c>
      <c r="BO14" s="7">
        <v>0</v>
      </c>
      <c r="BP14" s="7">
        <f t="shared" si="24"/>
        <v>117</v>
      </c>
      <c r="BQ14" s="7">
        <f t="shared" si="25"/>
        <v>3167136</v>
      </c>
      <c r="BR14" s="7">
        <f t="shared" si="26"/>
        <v>741566</v>
      </c>
      <c r="BS14" s="7">
        <f t="shared" si="27"/>
        <v>0</v>
      </c>
      <c r="BT14" s="7">
        <f t="shared" si="28"/>
        <v>2425570</v>
      </c>
      <c r="BU14" s="7">
        <f t="shared" si="29"/>
        <v>0</v>
      </c>
      <c r="BV14" s="6">
        <v>25</v>
      </c>
      <c r="BW14" s="7">
        <v>3724580</v>
      </c>
      <c r="BX14" s="7">
        <v>2607206</v>
      </c>
      <c r="BY14" s="7">
        <v>270701</v>
      </c>
      <c r="BZ14" s="7">
        <v>138536</v>
      </c>
      <c r="CA14" s="7">
        <v>708137</v>
      </c>
      <c r="CB14" s="7">
        <f t="shared" si="30"/>
        <v>7510</v>
      </c>
      <c r="CC14" s="7">
        <f t="shared" si="31"/>
        <v>178788486</v>
      </c>
      <c r="CD14" s="7">
        <f t="shared" si="32"/>
        <v>123676495</v>
      </c>
      <c r="CE14" s="7">
        <f t="shared" si="33"/>
        <v>12650247</v>
      </c>
      <c r="CF14" s="7">
        <f t="shared" si="34"/>
        <v>40722388</v>
      </c>
      <c r="CG14" s="7">
        <f t="shared" si="35"/>
        <v>1739356</v>
      </c>
      <c r="CH14" s="100">
        <v>27</v>
      </c>
      <c r="CI14" s="101">
        <v>190085</v>
      </c>
      <c r="CJ14" s="101">
        <v>133050</v>
      </c>
      <c r="CK14" s="101">
        <v>0</v>
      </c>
      <c r="CL14" s="101">
        <v>57035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42"/>
        <v>27</v>
      </c>
      <c r="DA14" s="101">
        <f t="shared" si="43"/>
        <v>190085</v>
      </c>
      <c r="DB14" s="101">
        <f t="shared" si="44"/>
        <v>133050</v>
      </c>
      <c r="DC14" s="101">
        <f t="shared" si="45"/>
        <v>0</v>
      </c>
      <c r="DD14" s="101">
        <f t="shared" si="46"/>
        <v>57035</v>
      </c>
      <c r="DE14" s="101">
        <f t="shared" si="36"/>
        <v>0</v>
      </c>
      <c r="DF14" s="101">
        <f t="shared" si="47"/>
        <v>7537</v>
      </c>
      <c r="DG14" s="101">
        <f t="shared" si="48"/>
        <v>178978571</v>
      </c>
      <c r="DH14" s="101">
        <f t="shared" si="49"/>
        <v>123809545</v>
      </c>
      <c r="DI14" s="101">
        <f t="shared" si="50"/>
        <v>12650247</v>
      </c>
      <c r="DJ14" s="101">
        <f t="shared" si="37"/>
        <v>40779423</v>
      </c>
      <c r="DK14" s="101">
        <f t="shared" si="38"/>
        <v>1739356</v>
      </c>
      <c r="DL14" s="101">
        <v>70</v>
      </c>
      <c r="DM14" s="101">
        <v>37</v>
      </c>
      <c r="DN14" s="101">
        <v>107</v>
      </c>
      <c r="DO14" s="101">
        <v>20</v>
      </c>
      <c r="DP14" s="101">
        <v>22</v>
      </c>
      <c r="DR14" s="16">
        <f>INDEX(現金給付!J:J,MATCH($A14,現金給付!$C:$C,0),1)</f>
        <v>27</v>
      </c>
      <c r="DS14" s="16">
        <f>INDEX(現金給付!K:K,MATCH($A14,現金給付!$C:$C,0),1)</f>
        <v>133050</v>
      </c>
      <c r="DT14" s="16">
        <f>INDEX(現金給付!R:R,MATCH($A14,現金給付!$C:$C,0),1)</f>
        <v>11</v>
      </c>
      <c r="DU14" s="16">
        <f>INDEX(現金給付!S:S,MATCH($A14,現金給付!$C:$C,0),1)</f>
        <v>135625</v>
      </c>
      <c r="DV14" s="16">
        <f>INDEX(現金給付!Z:Z,MATCH($A14,現金給付!$C:$C,0),1)</f>
        <v>12</v>
      </c>
      <c r="DW14" s="16">
        <f>INDEX(現金給付!AA:AA,MATCH($A14,現金給付!$C:$C,0),1)</f>
        <v>193998</v>
      </c>
      <c r="DX14" s="16">
        <f>INDEX(現金給付!AP:AP,MATCH($A14,現金給付!$C:$C,0),1)</f>
        <v>6</v>
      </c>
      <c r="DY14" s="16">
        <f>INDEX(現金給付!AQ:AQ,MATCH($A14,現金給付!$C:$C,0),1)</f>
        <v>90856</v>
      </c>
      <c r="DZ14" s="16">
        <f>INDEX(現金給付!AX:AX,MATCH($A14,現金給付!$C:$C,0),1)</f>
        <v>1</v>
      </c>
      <c r="EA14" s="16">
        <f>INDEX(現金給付!AY:AY,MATCH($A14,現金給付!$C:$C,0),1)</f>
        <v>1799</v>
      </c>
      <c r="EB14" s="16">
        <f>INDEX(現金給付!BF:BF,MATCH($A14,現金給付!$C:$C,0),1)</f>
        <v>0</v>
      </c>
      <c r="EC14" s="16">
        <f>INDEX(現金給付!BG:BG,MATCH($A14,現金給付!$C:$C,0),1)</f>
        <v>0</v>
      </c>
      <c r="ED14" s="16">
        <f>INDEX(現金給付!BV:BV,MATCH($A14,現金給付!$C:$C,0),1)</f>
        <v>0</v>
      </c>
      <c r="EE14" s="16">
        <f>INDEX(現金給付!BW:BW,MATCH($A14,現金給付!$C:$C,0),1)</f>
        <v>0</v>
      </c>
      <c r="EF14" s="16">
        <v>0</v>
      </c>
      <c r="EG14" s="16">
        <v>0</v>
      </c>
      <c r="EH14" s="16">
        <f t="shared" si="51"/>
        <v>57</v>
      </c>
      <c r="EI14" s="16">
        <f t="shared" si="52"/>
        <v>555328</v>
      </c>
      <c r="EK14" s="7">
        <f t="shared" si="53"/>
        <v>7567</v>
      </c>
      <c r="EL14" s="7">
        <f t="shared" si="54"/>
        <v>179343814</v>
      </c>
      <c r="EN14" s="69">
        <f>ROUND(EL14/INDEX(被保険者数!O:O,MATCH(A14,被保険者数!A:A,0),1),0)</f>
        <v>30852</v>
      </c>
      <c r="EO14" s="1">
        <f t="shared" si="55"/>
        <v>29</v>
      </c>
      <c r="EP14" s="69">
        <f t="shared" si="39"/>
        <v>72090610</v>
      </c>
      <c r="EQ14" s="69">
        <f t="shared" si="40"/>
        <v>68134240</v>
      </c>
      <c r="ER14" s="69">
        <f t="shared" si="41"/>
        <v>39118964</v>
      </c>
      <c r="ES14" s="69">
        <f>ROUND(EP14/INDEX(被保険者数!O:O,MATCH(A14,被保険者数!A:A,0),1),0)</f>
        <v>12402</v>
      </c>
      <c r="ET14" s="69">
        <f t="shared" si="56"/>
        <v>33</v>
      </c>
      <c r="EU14" s="69">
        <f>ROUND(EQ14/INDEX(被保険者数!O:O,MATCH(A14,被保険者数!A:A,0),1),0)</f>
        <v>11721</v>
      </c>
      <c r="EV14" s="1">
        <f t="shared" si="57"/>
        <v>29</v>
      </c>
    </row>
    <row r="15" spans="1:152" s="1" customFormat="1" ht="15.95" customHeight="1" x14ac:dyDescent="0.15">
      <c r="A15" s="2" t="s">
        <v>60</v>
      </c>
      <c r="B15" s="6">
        <v>14</v>
      </c>
      <c r="C15" s="7">
        <v>9761880</v>
      </c>
      <c r="D15" s="7">
        <v>6833307</v>
      </c>
      <c r="E15" s="7">
        <v>1452946</v>
      </c>
      <c r="F15" s="7">
        <v>1475627</v>
      </c>
      <c r="G15" s="7">
        <v>0</v>
      </c>
      <c r="H15" s="7">
        <v>405</v>
      </c>
      <c r="I15" s="7">
        <v>4343250</v>
      </c>
      <c r="J15" s="7">
        <v>3040275</v>
      </c>
      <c r="K15" s="7">
        <v>0</v>
      </c>
      <c r="L15" s="7">
        <v>1302975</v>
      </c>
      <c r="M15" s="7">
        <v>0</v>
      </c>
      <c r="N15" s="7">
        <f t="shared" si="0"/>
        <v>419</v>
      </c>
      <c r="O15" s="7">
        <f t="shared" si="1"/>
        <v>14105130</v>
      </c>
      <c r="P15" s="7">
        <f t="shared" si="2"/>
        <v>9873582</v>
      </c>
      <c r="Q15" s="7">
        <f t="shared" si="3"/>
        <v>1452946</v>
      </c>
      <c r="R15" s="7">
        <f t="shared" si="4"/>
        <v>2778602</v>
      </c>
      <c r="S15" s="7">
        <f t="shared" si="5"/>
        <v>0</v>
      </c>
      <c r="T15" s="6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83</v>
      </c>
      <c r="AA15" s="7">
        <v>1310040</v>
      </c>
      <c r="AB15" s="7">
        <v>917028</v>
      </c>
      <c r="AC15" s="7">
        <v>0</v>
      </c>
      <c r="AD15" s="7">
        <v>393012</v>
      </c>
      <c r="AE15" s="7">
        <v>0</v>
      </c>
      <c r="AF15" s="7">
        <f t="shared" si="6"/>
        <v>83</v>
      </c>
      <c r="AG15" s="7">
        <f t="shared" si="7"/>
        <v>1310040</v>
      </c>
      <c r="AH15" s="7">
        <f t="shared" si="8"/>
        <v>917028</v>
      </c>
      <c r="AI15" s="7">
        <f t="shared" si="9"/>
        <v>0</v>
      </c>
      <c r="AJ15" s="7">
        <f t="shared" si="10"/>
        <v>393012</v>
      </c>
      <c r="AK15" s="7">
        <f t="shared" si="11"/>
        <v>0</v>
      </c>
      <c r="AL15" s="6">
        <f t="shared" si="12"/>
        <v>502</v>
      </c>
      <c r="AM15" s="7">
        <f t="shared" si="13"/>
        <v>15415170</v>
      </c>
      <c r="AN15" s="7">
        <f t="shared" si="14"/>
        <v>10790610</v>
      </c>
      <c r="AO15" s="7">
        <f t="shared" si="15"/>
        <v>1452946</v>
      </c>
      <c r="AP15" s="7">
        <f t="shared" si="16"/>
        <v>3171614</v>
      </c>
      <c r="AQ15" s="7">
        <f t="shared" si="17"/>
        <v>0</v>
      </c>
      <c r="AR15" s="7">
        <v>324</v>
      </c>
      <c r="AS15" s="7">
        <v>2994220</v>
      </c>
      <c r="AT15" s="7">
        <v>2095954</v>
      </c>
      <c r="AU15" s="7">
        <v>0</v>
      </c>
      <c r="AV15" s="7">
        <v>898266</v>
      </c>
      <c r="AW15" s="7">
        <v>0</v>
      </c>
      <c r="AX15" s="7">
        <f t="shared" si="18"/>
        <v>826</v>
      </c>
      <c r="AY15" s="7">
        <f t="shared" si="19"/>
        <v>18409390</v>
      </c>
      <c r="AZ15" s="7">
        <f t="shared" si="20"/>
        <v>12886564</v>
      </c>
      <c r="BA15" s="7">
        <f t="shared" si="21"/>
        <v>1452946</v>
      </c>
      <c r="BB15" s="7">
        <f t="shared" si="22"/>
        <v>4069880</v>
      </c>
      <c r="BC15" s="7">
        <f t="shared" si="23"/>
        <v>0</v>
      </c>
      <c r="BD15" s="6">
        <v>14</v>
      </c>
      <c r="BE15" s="7">
        <v>402557</v>
      </c>
      <c r="BF15" s="7">
        <v>109517</v>
      </c>
      <c r="BG15" s="7">
        <v>0</v>
      </c>
      <c r="BH15" s="7">
        <v>293040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f t="shared" si="24"/>
        <v>14</v>
      </c>
      <c r="BQ15" s="7">
        <f t="shared" si="25"/>
        <v>402557</v>
      </c>
      <c r="BR15" s="7">
        <f t="shared" si="26"/>
        <v>109517</v>
      </c>
      <c r="BS15" s="7">
        <f t="shared" si="27"/>
        <v>0</v>
      </c>
      <c r="BT15" s="7">
        <f t="shared" si="28"/>
        <v>293040</v>
      </c>
      <c r="BU15" s="7">
        <f t="shared" si="29"/>
        <v>0</v>
      </c>
      <c r="BV15" s="6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f t="shared" si="30"/>
        <v>826</v>
      </c>
      <c r="CC15" s="7">
        <f t="shared" si="31"/>
        <v>18811947</v>
      </c>
      <c r="CD15" s="7">
        <f t="shared" si="32"/>
        <v>12996081</v>
      </c>
      <c r="CE15" s="7">
        <f t="shared" si="33"/>
        <v>1452946</v>
      </c>
      <c r="CF15" s="7">
        <f t="shared" si="34"/>
        <v>4362920</v>
      </c>
      <c r="CG15" s="7">
        <f t="shared" si="35"/>
        <v>0</v>
      </c>
      <c r="CH15" s="100">
        <v>0</v>
      </c>
      <c r="CI15" s="101">
        <v>0</v>
      </c>
      <c r="CJ15" s="101">
        <v>0</v>
      </c>
      <c r="CK15" s="101">
        <v>0</v>
      </c>
      <c r="CL15" s="101">
        <v>0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42"/>
        <v>0</v>
      </c>
      <c r="DA15" s="101">
        <f t="shared" si="43"/>
        <v>0</v>
      </c>
      <c r="DB15" s="101">
        <f t="shared" si="44"/>
        <v>0</v>
      </c>
      <c r="DC15" s="101">
        <f t="shared" si="45"/>
        <v>0</v>
      </c>
      <c r="DD15" s="101">
        <f t="shared" si="46"/>
        <v>0</v>
      </c>
      <c r="DE15" s="101">
        <f t="shared" si="36"/>
        <v>0</v>
      </c>
      <c r="DF15" s="101">
        <f t="shared" si="47"/>
        <v>826</v>
      </c>
      <c r="DG15" s="101">
        <f t="shared" si="48"/>
        <v>18811947</v>
      </c>
      <c r="DH15" s="101">
        <f t="shared" si="49"/>
        <v>12996081</v>
      </c>
      <c r="DI15" s="101">
        <f t="shared" si="50"/>
        <v>1452946</v>
      </c>
      <c r="DJ15" s="101">
        <f t="shared" si="37"/>
        <v>4362920</v>
      </c>
      <c r="DK15" s="101">
        <f t="shared" si="38"/>
        <v>0</v>
      </c>
      <c r="DL15" s="101">
        <v>10</v>
      </c>
      <c r="DM15" s="101">
        <v>0</v>
      </c>
      <c r="DN15" s="101">
        <v>10</v>
      </c>
      <c r="DO15" s="101">
        <v>0</v>
      </c>
      <c r="DP15" s="101">
        <v>2</v>
      </c>
      <c r="DR15" s="16">
        <f>INDEX(現金給付!J:J,MATCH($A15,現金給付!$C:$C,0),1)</f>
        <v>0</v>
      </c>
      <c r="DS15" s="16">
        <f>INDEX(現金給付!K:K,MATCH($A15,現金給付!$C:$C,0),1)</f>
        <v>0</v>
      </c>
      <c r="DT15" s="16">
        <f>INDEX(現金給付!R:R,MATCH($A15,現金給付!$C:$C,0),1)</f>
        <v>0</v>
      </c>
      <c r="DU15" s="16">
        <f>INDEX(現金給付!S:S,MATCH($A15,現金給付!$C:$C,0),1)</f>
        <v>0</v>
      </c>
      <c r="DV15" s="16">
        <f>INDEX(現金給付!Z:Z,MATCH($A15,現金給付!$C:$C,0),1)</f>
        <v>0</v>
      </c>
      <c r="DW15" s="16">
        <f>INDEX(現金給付!AA:AA,MATCH($A15,現金給付!$C:$C,0),1)</f>
        <v>0</v>
      </c>
      <c r="DX15" s="16">
        <f>INDEX(現金給付!AP:AP,MATCH($A15,現金給付!$C:$C,0),1)</f>
        <v>4</v>
      </c>
      <c r="DY15" s="16">
        <f>INDEX(現金給付!AQ:AQ,MATCH($A15,現金給付!$C:$C,0),1)</f>
        <v>98350</v>
      </c>
      <c r="DZ15" s="16">
        <f>INDEX(現金給付!AX:AX,MATCH($A15,現金給付!$C:$C,0),1)</f>
        <v>0</v>
      </c>
      <c r="EA15" s="16">
        <f>INDEX(現金給付!AY:AY,MATCH($A15,現金給付!$C:$C,0),1)</f>
        <v>0</v>
      </c>
      <c r="EB15" s="16">
        <f>INDEX(現金給付!BF:BF,MATCH($A15,現金給付!$C:$C,0),1)</f>
        <v>0</v>
      </c>
      <c r="EC15" s="16">
        <f>INDEX(現金給付!BG:BG,MATCH($A15,現金給付!$C:$C,0),1)</f>
        <v>0</v>
      </c>
      <c r="ED15" s="16">
        <f>INDEX(現金給付!BV:BV,MATCH($A15,現金給付!$C:$C,0),1)</f>
        <v>0</v>
      </c>
      <c r="EE15" s="16">
        <f>INDEX(現金給付!BW:BW,MATCH($A15,現金給付!$C:$C,0),1)</f>
        <v>0</v>
      </c>
      <c r="EF15" s="16">
        <v>0</v>
      </c>
      <c r="EG15" s="16">
        <v>0</v>
      </c>
      <c r="EH15" s="16">
        <f t="shared" si="51"/>
        <v>4</v>
      </c>
      <c r="EI15" s="16">
        <f t="shared" si="52"/>
        <v>98350</v>
      </c>
      <c r="EK15" s="7">
        <f t="shared" si="53"/>
        <v>830</v>
      </c>
      <c r="EL15" s="7">
        <f t="shared" si="54"/>
        <v>18910297</v>
      </c>
      <c r="EN15" s="69">
        <f>ROUND(EL15/INDEX(被保険者数!O:O,MATCH(A15,被保険者数!A:A,0),1),0)</f>
        <v>23608</v>
      </c>
      <c r="EO15" s="1">
        <f t="shared" si="55"/>
        <v>35</v>
      </c>
      <c r="EP15" s="69">
        <f t="shared" si="39"/>
        <v>9761880</v>
      </c>
      <c r="EQ15" s="69">
        <f t="shared" si="40"/>
        <v>5653290</v>
      </c>
      <c r="ER15" s="69">
        <f t="shared" si="41"/>
        <v>3495127</v>
      </c>
      <c r="ES15" s="69">
        <f>ROUND(EP15/INDEX(被保険者数!O:O,MATCH(A15,被保険者数!A:A,0),1),0)</f>
        <v>12187</v>
      </c>
      <c r="ET15" s="69">
        <f t="shared" si="56"/>
        <v>35</v>
      </c>
      <c r="EU15" s="69">
        <f>ROUND(EQ15/INDEX(被保険者数!O:O,MATCH(A15,被保険者数!A:A,0),1),0)</f>
        <v>7058</v>
      </c>
      <c r="EV15" s="1">
        <f t="shared" si="57"/>
        <v>36</v>
      </c>
    </row>
    <row r="16" spans="1:152" s="1" customFormat="1" ht="15.95" customHeight="1" x14ac:dyDescent="0.15">
      <c r="A16" s="2" t="s">
        <v>37</v>
      </c>
      <c r="B16" s="6">
        <v>11</v>
      </c>
      <c r="C16" s="7">
        <v>6953020</v>
      </c>
      <c r="D16" s="7">
        <v>4867113</v>
      </c>
      <c r="E16" s="7">
        <v>969207</v>
      </c>
      <c r="F16" s="7">
        <v>1116700</v>
      </c>
      <c r="G16" s="7">
        <v>0</v>
      </c>
      <c r="H16" s="7">
        <v>283</v>
      </c>
      <c r="I16" s="7">
        <v>5644560</v>
      </c>
      <c r="J16" s="7">
        <v>3951192</v>
      </c>
      <c r="K16" s="7">
        <v>617486</v>
      </c>
      <c r="L16" s="7">
        <v>1075882</v>
      </c>
      <c r="M16" s="7">
        <v>0</v>
      </c>
      <c r="N16" s="7">
        <f t="shared" si="0"/>
        <v>294</v>
      </c>
      <c r="O16" s="7">
        <f t="shared" si="1"/>
        <v>12597580</v>
      </c>
      <c r="P16" s="7">
        <f t="shared" si="2"/>
        <v>8818305</v>
      </c>
      <c r="Q16" s="7">
        <f t="shared" si="3"/>
        <v>1586693</v>
      </c>
      <c r="R16" s="7">
        <f t="shared" si="4"/>
        <v>2192582</v>
      </c>
      <c r="S16" s="7">
        <f t="shared" si="5"/>
        <v>0</v>
      </c>
      <c r="T16" s="6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69</v>
      </c>
      <c r="AA16" s="7">
        <v>727030</v>
      </c>
      <c r="AB16" s="7">
        <v>508921</v>
      </c>
      <c r="AC16" s="7">
        <v>0</v>
      </c>
      <c r="AD16" s="7">
        <v>218109</v>
      </c>
      <c r="AE16" s="7">
        <v>0</v>
      </c>
      <c r="AF16" s="7">
        <f t="shared" si="6"/>
        <v>69</v>
      </c>
      <c r="AG16" s="7">
        <f t="shared" si="7"/>
        <v>727030</v>
      </c>
      <c r="AH16" s="7">
        <f t="shared" si="8"/>
        <v>508921</v>
      </c>
      <c r="AI16" s="7">
        <f t="shared" si="9"/>
        <v>0</v>
      </c>
      <c r="AJ16" s="7">
        <f t="shared" si="10"/>
        <v>218109</v>
      </c>
      <c r="AK16" s="7">
        <f t="shared" si="11"/>
        <v>0</v>
      </c>
      <c r="AL16" s="6">
        <f t="shared" si="12"/>
        <v>363</v>
      </c>
      <c r="AM16" s="7">
        <f t="shared" si="13"/>
        <v>13324610</v>
      </c>
      <c r="AN16" s="7">
        <f t="shared" si="14"/>
        <v>9327226</v>
      </c>
      <c r="AO16" s="7">
        <f t="shared" si="15"/>
        <v>1586693</v>
      </c>
      <c r="AP16" s="7">
        <f t="shared" si="16"/>
        <v>2410691</v>
      </c>
      <c r="AQ16" s="7">
        <f t="shared" si="17"/>
        <v>0</v>
      </c>
      <c r="AR16" s="7">
        <v>211</v>
      </c>
      <c r="AS16" s="7">
        <v>2446990</v>
      </c>
      <c r="AT16" s="7">
        <v>1712893</v>
      </c>
      <c r="AU16" s="7">
        <v>62619</v>
      </c>
      <c r="AV16" s="7">
        <v>603282</v>
      </c>
      <c r="AW16" s="7">
        <v>68196</v>
      </c>
      <c r="AX16" s="7">
        <f t="shared" si="18"/>
        <v>574</v>
      </c>
      <c r="AY16" s="7">
        <f t="shared" si="19"/>
        <v>15771600</v>
      </c>
      <c r="AZ16" s="7">
        <f t="shared" si="20"/>
        <v>11040119</v>
      </c>
      <c r="BA16" s="7">
        <f t="shared" si="21"/>
        <v>1649312</v>
      </c>
      <c r="BB16" s="7">
        <f t="shared" si="22"/>
        <v>3013973</v>
      </c>
      <c r="BC16" s="7">
        <f t="shared" si="23"/>
        <v>68196</v>
      </c>
      <c r="BD16" s="6">
        <v>11</v>
      </c>
      <c r="BE16" s="7">
        <v>343650</v>
      </c>
      <c r="BF16" s="7">
        <v>99820</v>
      </c>
      <c r="BG16" s="7">
        <v>0</v>
      </c>
      <c r="BH16" s="7">
        <v>243830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f t="shared" si="24"/>
        <v>11</v>
      </c>
      <c r="BQ16" s="7">
        <f t="shared" si="25"/>
        <v>343650</v>
      </c>
      <c r="BR16" s="7">
        <f t="shared" si="26"/>
        <v>99820</v>
      </c>
      <c r="BS16" s="7">
        <f t="shared" si="27"/>
        <v>0</v>
      </c>
      <c r="BT16" s="7">
        <f t="shared" si="28"/>
        <v>243830</v>
      </c>
      <c r="BU16" s="7">
        <f t="shared" si="29"/>
        <v>0</v>
      </c>
      <c r="BV16" s="6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f t="shared" si="30"/>
        <v>574</v>
      </c>
      <c r="CC16" s="7">
        <f t="shared" si="31"/>
        <v>16115250</v>
      </c>
      <c r="CD16" s="7">
        <f t="shared" si="32"/>
        <v>11139939</v>
      </c>
      <c r="CE16" s="7">
        <f t="shared" si="33"/>
        <v>1649312</v>
      </c>
      <c r="CF16" s="7">
        <f t="shared" si="34"/>
        <v>3257803</v>
      </c>
      <c r="CG16" s="7">
        <f t="shared" si="35"/>
        <v>68196</v>
      </c>
      <c r="CH16" s="100">
        <v>0</v>
      </c>
      <c r="CI16" s="101">
        <v>0</v>
      </c>
      <c r="CJ16" s="101">
        <v>0</v>
      </c>
      <c r="CK16" s="101">
        <v>0</v>
      </c>
      <c r="CL16" s="101">
        <v>0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42"/>
        <v>0</v>
      </c>
      <c r="DA16" s="101">
        <f t="shared" si="43"/>
        <v>0</v>
      </c>
      <c r="DB16" s="101">
        <f t="shared" si="44"/>
        <v>0</v>
      </c>
      <c r="DC16" s="101">
        <f t="shared" si="45"/>
        <v>0</v>
      </c>
      <c r="DD16" s="101">
        <f t="shared" si="46"/>
        <v>0</v>
      </c>
      <c r="DE16" s="101">
        <f t="shared" si="36"/>
        <v>0</v>
      </c>
      <c r="DF16" s="101">
        <f t="shared" si="47"/>
        <v>574</v>
      </c>
      <c r="DG16" s="101">
        <f t="shared" si="48"/>
        <v>16115250</v>
      </c>
      <c r="DH16" s="101">
        <f t="shared" si="49"/>
        <v>11139939</v>
      </c>
      <c r="DI16" s="101">
        <f t="shared" si="50"/>
        <v>1649312</v>
      </c>
      <c r="DJ16" s="101">
        <f t="shared" si="37"/>
        <v>3257803</v>
      </c>
      <c r="DK16" s="101">
        <f t="shared" si="38"/>
        <v>68196</v>
      </c>
      <c r="DL16" s="101">
        <v>8</v>
      </c>
      <c r="DM16" s="101">
        <v>13</v>
      </c>
      <c r="DN16" s="101">
        <v>21</v>
      </c>
      <c r="DO16" s="101">
        <v>13</v>
      </c>
      <c r="DP16" s="101">
        <v>4</v>
      </c>
      <c r="DR16" s="16">
        <f>INDEX(現金給付!J:J,MATCH($A16,現金給付!$C:$C,0),1)</f>
        <v>0</v>
      </c>
      <c r="DS16" s="16">
        <f>INDEX(現金給付!K:K,MATCH($A16,現金給付!$C:$C,0),1)</f>
        <v>0</v>
      </c>
      <c r="DT16" s="16">
        <f>INDEX(現金給付!R:R,MATCH($A16,現金給付!$C:$C,0),1)</f>
        <v>0</v>
      </c>
      <c r="DU16" s="16">
        <f>INDEX(現金給付!S:S,MATCH($A16,現金給付!$C:$C,0),1)</f>
        <v>0</v>
      </c>
      <c r="DV16" s="16">
        <f>INDEX(現金給付!Z:Z,MATCH($A16,現金給付!$C:$C,0),1)</f>
        <v>0</v>
      </c>
      <c r="DW16" s="16">
        <f>INDEX(現金給付!AA:AA,MATCH($A16,現金給付!$C:$C,0),1)</f>
        <v>0</v>
      </c>
      <c r="DX16" s="16">
        <f>INDEX(現金給付!AP:AP,MATCH($A16,現金給付!$C:$C,0),1)</f>
        <v>0</v>
      </c>
      <c r="DY16" s="16">
        <f>INDEX(現金給付!AQ:AQ,MATCH($A16,現金給付!$C:$C,0),1)</f>
        <v>0</v>
      </c>
      <c r="DZ16" s="16">
        <f>INDEX(現金給付!AX:AX,MATCH($A16,現金給付!$C:$C,0),1)</f>
        <v>0</v>
      </c>
      <c r="EA16" s="16">
        <f>INDEX(現金給付!AY:AY,MATCH($A16,現金給付!$C:$C,0),1)</f>
        <v>0</v>
      </c>
      <c r="EB16" s="16">
        <f>INDEX(現金給付!BF:BF,MATCH($A16,現金給付!$C:$C,0),1)</f>
        <v>0</v>
      </c>
      <c r="EC16" s="16">
        <f>INDEX(現金給付!BG:BG,MATCH($A16,現金給付!$C:$C,0),1)</f>
        <v>0</v>
      </c>
      <c r="ED16" s="16">
        <f>INDEX(現金給付!BV:BV,MATCH($A16,現金給付!$C:$C,0),1)</f>
        <v>0</v>
      </c>
      <c r="EE16" s="16">
        <f>INDEX(現金給付!BW:BW,MATCH($A16,現金給付!$C:$C,0),1)</f>
        <v>0</v>
      </c>
      <c r="EF16" s="16">
        <v>0</v>
      </c>
      <c r="EG16" s="16">
        <v>0</v>
      </c>
      <c r="EH16" s="16">
        <f t="shared" si="51"/>
        <v>0</v>
      </c>
      <c r="EI16" s="16">
        <f t="shared" si="52"/>
        <v>0</v>
      </c>
      <c r="EK16" s="7">
        <f t="shared" si="53"/>
        <v>574</v>
      </c>
      <c r="EL16" s="7">
        <f t="shared" si="54"/>
        <v>16115250</v>
      </c>
      <c r="EN16" s="69">
        <f>ROUND(EL16/INDEX(被保険者数!O:O,MATCH(A16,被保険者数!A:A,0),1),0)</f>
        <v>28573</v>
      </c>
      <c r="EO16" s="1">
        <f t="shared" si="55"/>
        <v>32</v>
      </c>
      <c r="EP16" s="69">
        <f t="shared" si="39"/>
        <v>6953020</v>
      </c>
      <c r="EQ16" s="69">
        <f t="shared" si="40"/>
        <v>6371590</v>
      </c>
      <c r="ER16" s="69">
        <f t="shared" si="41"/>
        <v>2790640</v>
      </c>
      <c r="ES16" s="69">
        <f>ROUND(EP16/INDEX(被保険者数!O:O,MATCH(A16,被保険者数!A:A,0),1),0)</f>
        <v>12328</v>
      </c>
      <c r="ET16" s="69">
        <f t="shared" si="56"/>
        <v>34</v>
      </c>
      <c r="EU16" s="69">
        <f>ROUND(EQ16/INDEX(被保険者数!O:O,MATCH(A16,被保険者数!A:A,0),1),0)</f>
        <v>11297</v>
      </c>
      <c r="EV16" s="1">
        <f t="shared" si="57"/>
        <v>30</v>
      </c>
    </row>
    <row r="17" spans="1:152" s="1" customFormat="1" ht="15.95" customHeight="1" x14ac:dyDescent="0.15">
      <c r="A17" s="2" t="s">
        <v>38</v>
      </c>
      <c r="B17" s="6">
        <v>6</v>
      </c>
      <c r="C17" s="7">
        <v>4372880</v>
      </c>
      <c r="D17" s="7">
        <v>3061014</v>
      </c>
      <c r="E17" s="7">
        <v>677938</v>
      </c>
      <c r="F17" s="7">
        <v>633928</v>
      </c>
      <c r="G17" s="7">
        <v>0</v>
      </c>
      <c r="H17" s="7">
        <v>157</v>
      </c>
      <c r="I17" s="7">
        <v>1429850</v>
      </c>
      <c r="J17" s="7">
        <v>1000895</v>
      </c>
      <c r="K17" s="7">
        <v>0</v>
      </c>
      <c r="L17" s="7">
        <v>424968</v>
      </c>
      <c r="M17" s="7">
        <v>3987</v>
      </c>
      <c r="N17" s="7">
        <f t="shared" si="0"/>
        <v>163</v>
      </c>
      <c r="O17" s="7">
        <f t="shared" si="1"/>
        <v>5802730</v>
      </c>
      <c r="P17" s="7">
        <f t="shared" si="2"/>
        <v>4061909</v>
      </c>
      <c r="Q17" s="7">
        <f t="shared" si="3"/>
        <v>677938</v>
      </c>
      <c r="R17" s="7">
        <f t="shared" si="4"/>
        <v>1058896</v>
      </c>
      <c r="S17" s="7">
        <f t="shared" si="5"/>
        <v>3987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15</v>
      </c>
      <c r="AA17" s="7">
        <v>198410</v>
      </c>
      <c r="AB17" s="7">
        <v>138887</v>
      </c>
      <c r="AC17" s="7">
        <v>0</v>
      </c>
      <c r="AD17" s="7">
        <v>59523</v>
      </c>
      <c r="AE17" s="7">
        <v>0</v>
      </c>
      <c r="AF17" s="7">
        <f t="shared" si="6"/>
        <v>15</v>
      </c>
      <c r="AG17" s="7">
        <f t="shared" si="7"/>
        <v>198410</v>
      </c>
      <c r="AH17" s="7">
        <f t="shared" si="8"/>
        <v>138887</v>
      </c>
      <c r="AI17" s="7">
        <f t="shared" si="9"/>
        <v>0</v>
      </c>
      <c r="AJ17" s="7">
        <f t="shared" si="10"/>
        <v>59523</v>
      </c>
      <c r="AK17" s="7">
        <f t="shared" si="11"/>
        <v>0</v>
      </c>
      <c r="AL17" s="6">
        <f t="shared" si="12"/>
        <v>178</v>
      </c>
      <c r="AM17" s="7">
        <f t="shared" si="13"/>
        <v>6001140</v>
      </c>
      <c r="AN17" s="7">
        <f t="shared" si="14"/>
        <v>4200796</v>
      </c>
      <c r="AO17" s="7">
        <f t="shared" si="15"/>
        <v>677938</v>
      </c>
      <c r="AP17" s="7">
        <f t="shared" si="16"/>
        <v>1118419</v>
      </c>
      <c r="AQ17" s="7">
        <f t="shared" si="17"/>
        <v>3987</v>
      </c>
      <c r="AR17" s="7">
        <v>94</v>
      </c>
      <c r="AS17" s="7">
        <v>1400420</v>
      </c>
      <c r="AT17" s="7">
        <v>980294</v>
      </c>
      <c r="AU17" s="7">
        <v>0</v>
      </c>
      <c r="AV17" s="7">
        <v>403987</v>
      </c>
      <c r="AW17" s="7">
        <v>16139</v>
      </c>
      <c r="AX17" s="7">
        <f t="shared" si="18"/>
        <v>272</v>
      </c>
      <c r="AY17" s="7">
        <f t="shared" si="19"/>
        <v>7401560</v>
      </c>
      <c r="AZ17" s="7">
        <f t="shared" si="20"/>
        <v>5181090</v>
      </c>
      <c r="BA17" s="7">
        <f t="shared" si="21"/>
        <v>677938</v>
      </c>
      <c r="BB17" s="7">
        <f t="shared" si="22"/>
        <v>1522406</v>
      </c>
      <c r="BC17" s="7">
        <f t="shared" si="23"/>
        <v>20126</v>
      </c>
      <c r="BD17" s="6">
        <v>6</v>
      </c>
      <c r="BE17" s="7">
        <v>168886</v>
      </c>
      <c r="BF17" s="7">
        <v>57306</v>
      </c>
      <c r="BG17" s="7">
        <v>0</v>
      </c>
      <c r="BH17" s="7">
        <v>111580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24"/>
        <v>6</v>
      </c>
      <c r="BQ17" s="7">
        <f t="shared" si="25"/>
        <v>168886</v>
      </c>
      <c r="BR17" s="7">
        <f t="shared" si="26"/>
        <v>57306</v>
      </c>
      <c r="BS17" s="7">
        <f t="shared" si="27"/>
        <v>0</v>
      </c>
      <c r="BT17" s="7">
        <f t="shared" si="28"/>
        <v>111580</v>
      </c>
      <c r="BU17" s="7">
        <f t="shared" si="29"/>
        <v>0</v>
      </c>
      <c r="BV17" s="6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f t="shared" si="30"/>
        <v>272</v>
      </c>
      <c r="CC17" s="7">
        <f t="shared" si="31"/>
        <v>7570446</v>
      </c>
      <c r="CD17" s="7">
        <f t="shared" si="32"/>
        <v>5238396</v>
      </c>
      <c r="CE17" s="7">
        <f t="shared" si="33"/>
        <v>677938</v>
      </c>
      <c r="CF17" s="7">
        <f t="shared" si="34"/>
        <v>1633986</v>
      </c>
      <c r="CG17" s="7">
        <f t="shared" si="35"/>
        <v>20126</v>
      </c>
      <c r="CH17" s="100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42"/>
        <v>0</v>
      </c>
      <c r="DA17" s="101">
        <f t="shared" si="43"/>
        <v>0</v>
      </c>
      <c r="DB17" s="101">
        <f t="shared" si="44"/>
        <v>0</v>
      </c>
      <c r="DC17" s="101">
        <f t="shared" si="45"/>
        <v>0</v>
      </c>
      <c r="DD17" s="101">
        <f t="shared" si="46"/>
        <v>0</v>
      </c>
      <c r="DE17" s="101">
        <f t="shared" si="36"/>
        <v>0</v>
      </c>
      <c r="DF17" s="101">
        <f t="shared" si="47"/>
        <v>272</v>
      </c>
      <c r="DG17" s="101">
        <f t="shared" si="48"/>
        <v>7570446</v>
      </c>
      <c r="DH17" s="101">
        <f t="shared" si="49"/>
        <v>5238396</v>
      </c>
      <c r="DI17" s="101">
        <f t="shared" si="50"/>
        <v>677938</v>
      </c>
      <c r="DJ17" s="101">
        <f t="shared" si="37"/>
        <v>1633986</v>
      </c>
      <c r="DK17" s="101">
        <f t="shared" si="38"/>
        <v>20126</v>
      </c>
      <c r="DL17" s="101">
        <v>2</v>
      </c>
      <c r="DM17" s="101">
        <v>0</v>
      </c>
      <c r="DN17" s="101">
        <v>2</v>
      </c>
      <c r="DO17" s="101">
        <v>0</v>
      </c>
      <c r="DP17" s="101">
        <v>0</v>
      </c>
      <c r="DR17" s="16">
        <f>INDEX(現金給付!J:J,MATCH($A17,現金給付!$C:$C,0),1)</f>
        <v>0</v>
      </c>
      <c r="DS17" s="16">
        <f>INDEX(現金給付!K:K,MATCH($A17,現金給付!$C:$C,0),1)</f>
        <v>0</v>
      </c>
      <c r="DT17" s="16">
        <f>INDEX(現金給付!R:R,MATCH($A17,現金給付!$C:$C,0),1)</f>
        <v>0</v>
      </c>
      <c r="DU17" s="16">
        <f>INDEX(現金給付!S:S,MATCH($A17,現金給付!$C:$C,0),1)</f>
        <v>0</v>
      </c>
      <c r="DV17" s="16">
        <f>INDEX(現金給付!Z:Z,MATCH($A17,現金給付!$C:$C,0),1)</f>
        <v>0</v>
      </c>
      <c r="DW17" s="16">
        <f>INDEX(現金給付!AA:AA,MATCH($A17,現金給付!$C:$C,0),1)</f>
        <v>0</v>
      </c>
      <c r="DX17" s="16">
        <f>INDEX(現金給付!AP:AP,MATCH($A17,現金給付!$C:$C,0),1)</f>
        <v>1</v>
      </c>
      <c r="DY17" s="16">
        <f>INDEX(現金給付!AQ:AQ,MATCH($A17,現金給付!$C:$C,0),1)</f>
        <v>30718</v>
      </c>
      <c r="DZ17" s="16">
        <f>INDEX(現金給付!AX:AX,MATCH($A17,現金給付!$C:$C,0),1)</f>
        <v>0</v>
      </c>
      <c r="EA17" s="16">
        <f>INDEX(現金給付!AY:AY,MATCH($A17,現金給付!$C:$C,0),1)</f>
        <v>0</v>
      </c>
      <c r="EB17" s="16">
        <f>INDEX(現金給付!BF:BF,MATCH($A17,現金給付!$C:$C,0),1)</f>
        <v>0</v>
      </c>
      <c r="EC17" s="16">
        <f>INDEX(現金給付!BG:BG,MATCH($A17,現金給付!$C:$C,0),1)</f>
        <v>0</v>
      </c>
      <c r="ED17" s="16">
        <f>INDEX(現金給付!BV:BV,MATCH($A17,現金給付!$C:$C,0),1)</f>
        <v>0</v>
      </c>
      <c r="EE17" s="16">
        <f>INDEX(現金給付!BW:BW,MATCH($A17,現金給付!$C:$C,0),1)</f>
        <v>0</v>
      </c>
      <c r="EF17" s="16">
        <v>0</v>
      </c>
      <c r="EG17" s="16">
        <v>0</v>
      </c>
      <c r="EH17" s="16">
        <f t="shared" si="51"/>
        <v>1</v>
      </c>
      <c r="EI17" s="16">
        <f t="shared" si="52"/>
        <v>30718</v>
      </c>
      <c r="EK17" s="7">
        <f t="shared" si="53"/>
        <v>273</v>
      </c>
      <c r="EL17" s="7">
        <f t="shared" si="54"/>
        <v>7601164</v>
      </c>
      <c r="EN17" s="69">
        <f>ROUND(EL17/INDEX(被保険者数!O:O,MATCH(A17,被保険者数!A:A,0),1),0)</f>
        <v>28792</v>
      </c>
      <c r="EO17" s="1">
        <f t="shared" si="55"/>
        <v>31</v>
      </c>
      <c r="EP17" s="69">
        <f t="shared" si="39"/>
        <v>4372880</v>
      </c>
      <c r="EQ17" s="69">
        <f t="shared" si="40"/>
        <v>1628260</v>
      </c>
      <c r="ER17" s="69">
        <f t="shared" si="41"/>
        <v>1600024</v>
      </c>
      <c r="ES17" s="69">
        <f>ROUND(EP17/INDEX(被保険者数!O:O,MATCH(A17,被保険者数!A:A,0),1),0)</f>
        <v>16564</v>
      </c>
      <c r="ET17" s="69">
        <f t="shared" si="56"/>
        <v>29</v>
      </c>
      <c r="EU17" s="69">
        <f>ROUND(EQ17/INDEX(被保険者数!O:O,MATCH(A17,被保険者数!A:A,0),1),0)</f>
        <v>6168</v>
      </c>
      <c r="EV17" s="1">
        <f t="shared" si="57"/>
        <v>37</v>
      </c>
    </row>
    <row r="18" spans="1:152" s="1" customFormat="1" ht="15.95" customHeight="1" x14ac:dyDescent="0.15">
      <c r="A18" s="2" t="s">
        <v>39</v>
      </c>
      <c r="B18" s="6">
        <v>14</v>
      </c>
      <c r="C18" s="7">
        <v>9051770</v>
      </c>
      <c r="D18" s="7">
        <v>6336245</v>
      </c>
      <c r="E18" s="7">
        <v>1979810</v>
      </c>
      <c r="F18" s="7">
        <v>735715</v>
      </c>
      <c r="G18" s="7">
        <v>0</v>
      </c>
      <c r="H18" s="7">
        <v>564</v>
      </c>
      <c r="I18" s="7">
        <v>11051070</v>
      </c>
      <c r="J18" s="7">
        <v>7735749</v>
      </c>
      <c r="K18" s="7">
        <v>1281211</v>
      </c>
      <c r="L18" s="7">
        <v>1779062</v>
      </c>
      <c r="M18" s="7">
        <v>255048</v>
      </c>
      <c r="N18" s="7">
        <f t="shared" si="0"/>
        <v>578</v>
      </c>
      <c r="O18" s="7">
        <f t="shared" si="1"/>
        <v>20102840</v>
      </c>
      <c r="P18" s="7">
        <f t="shared" si="2"/>
        <v>14071994</v>
      </c>
      <c r="Q18" s="7">
        <f t="shared" si="3"/>
        <v>3261021</v>
      </c>
      <c r="R18" s="7">
        <f t="shared" si="4"/>
        <v>2514777</v>
      </c>
      <c r="S18" s="7">
        <f t="shared" si="5"/>
        <v>255048</v>
      </c>
      <c r="T18" s="6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88</v>
      </c>
      <c r="AA18" s="7">
        <v>1345570</v>
      </c>
      <c r="AB18" s="7">
        <v>941899</v>
      </c>
      <c r="AC18" s="7">
        <v>0</v>
      </c>
      <c r="AD18" s="7">
        <v>403671</v>
      </c>
      <c r="AE18" s="7">
        <v>0</v>
      </c>
      <c r="AF18" s="7">
        <f t="shared" si="6"/>
        <v>88</v>
      </c>
      <c r="AG18" s="7">
        <f t="shared" si="7"/>
        <v>1345570</v>
      </c>
      <c r="AH18" s="7">
        <f t="shared" si="8"/>
        <v>941899</v>
      </c>
      <c r="AI18" s="7">
        <f t="shared" si="9"/>
        <v>0</v>
      </c>
      <c r="AJ18" s="7">
        <f t="shared" si="10"/>
        <v>403671</v>
      </c>
      <c r="AK18" s="7">
        <f t="shared" si="11"/>
        <v>0</v>
      </c>
      <c r="AL18" s="6">
        <f t="shared" si="12"/>
        <v>666</v>
      </c>
      <c r="AM18" s="7">
        <f t="shared" si="13"/>
        <v>21448410</v>
      </c>
      <c r="AN18" s="7">
        <f t="shared" si="14"/>
        <v>15013893</v>
      </c>
      <c r="AO18" s="7">
        <f t="shared" si="15"/>
        <v>3261021</v>
      </c>
      <c r="AP18" s="7">
        <f t="shared" si="16"/>
        <v>2918448</v>
      </c>
      <c r="AQ18" s="7">
        <f t="shared" si="17"/>
        <v>255048</v>
      </c>
      <c r="AR18" s="7">
        <v>387</v>
      </c>
      <c r="AS18" s="7">
        <v>3585900</v>
      </c>
      <c r="AT18" s="7">
        <v>2510130</v>
      </c>
      <c r="AU18" s="7">
        <v>7456</v>
      </c>
      <c r="AV18" s="7">
        <v>997728</v>
      </c>
      <c r="AW18" s="7">
        <v>70586</v>
      </c>
      <c r="AX18" s="7">
        <f t="shared" si="18"/>
        <v>1053</v>
      </c>
      <c r="AY18" s="7">
        <f t="shared" si="19"/>
        <v>25034310</v>
      </c>
      <c r="AZ18" s="7">
        <f t="shared" si="20"/>
        <v>17524023</v>
      </c>
      <c r="BA18" s="7">
        <f t="shared" si="21"/>
        <v>3268477</v>
      </c>
      <c r="BB18" s="7">
        <f t="shared" si="22"/>
        <v>3916176</v>
      </c>
      <c r="BC18" s="7">
        <f t="shared" si="23"/>
        <v>325634</v>
      </c>
      <c r="BD18" s="6">
        <v>14</v>
      </c>
      <c r="BE18" s="7">
        <v>482500</v>
      </c>
      <c r="BF18" s="7">
        <v>48760</v>
      </c>
      <c r="BG18" s="7">
        <v>0</v>
      </c>
      <c r="BH18" s="7">
        <v>433740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f t="shared" si="24"/>
        <v>14</v>
      </c>
      <c r="BQ18" s="7">
        <f t="shared" si="25"/>
        <v>482500</v>
      </c>
      <c r="BR18" s="7">
        <f t="shared" si="26"/>
        <v>48760</v>
      </c>
      <c r="BS18" s="7">
        <f t="shared" si="27"/>
        <v>0</v>
      </c>
      <c r="BT18" s="7">
        <f t="shared" si="28"/>
        <v>433740</v>
      </c>
      <c r="BU18" s="7">
        <f t="shared" si="29"/>
        <v>0</v>
      </c>
      <c r="BV18" s="6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f t="shared" si="30"/>
        <v>1053</v>
      </c>
      <c r="CC18" s="7">
        <f t="shared" si="31"/>
        <v>25516810</v>
      </c>
      <c r="CD18" s="7">
        <f t="shared" si="32"/>
        <v>17572783</v>
      </c>
      <c r="CE18" s="7">
        <f t="shared" si="33"/>
        <v>3268477</v>
      </c>
      <c r="CF18" s="7">
        <f t="shared" si="34"/>
        <v>4349916</v>
      </c>
      <c r="CG18" s="7">
        <f t="shared" si="35"/>
        <v>325634</v>
      </c>
      <c r="CH18" s="100">
        <v>14</v>
      </c>
      <c r="CI18" s="101">
        <v>70110</v>
      </c>
      <c r="CJ18" s="101">
        <v>49072</v>
      </c>
      <c r="CK18" s="101">
        <v>0</v>
      </c>
      <c r="CL18" s="101">
        <v>21038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42"/>
        <v>14</v>
      </c>
      <c r="DA18" s="101">
        <f t="shared" si="43"/>
        <v>70110</v>
      </c>
      <c r="DB18" s="101">
        <f t="shared" si="44"/>
        <v>49072</v>
      </c>
      <c r="DC18" s="101">
        <f t="shared" si="45"/>
        <v>0</v>
      </c>
      <c r="DD18" s="101">
        <f t="shared" si="46"/>
        <v>21038</v>
      </c>
      <c r="DE18" s="101">
        <f t="shared" si="36"/>
        <v>0</v>
      </c>
      <c r="DF18" s="101">
        <f t="shared" si="47"/>
        <v>1067</v>
      </c>
      <c r="DG18" s="101">
        <f t="shared" si="48"/>
        <v>25586920</v>
      </c>
      <c r="DH18" s="101">
        <f t="shared" si="49"/>
        <v>17621855</v>
      </c>
      <c r="DI18" s="101">
        <f t="shared" si="50"/>
        <v>3268477</v>
      </c>
      <c r="DJ18" s="101">
        <f t="shared" si="37"/>
        <v>4370954</v>
      </c>
      <c r="DK18" s="101">
        <f t="shared" si="38"/>
        <v>325634</v>
      </c>
      <c r="DL18" s="101">
        <v>11</v>
      </c>
      <c r="DM18" s="101">
        <v>22</v>
      </c>
      <c r="DN18" s="101">
        <v>33</v>
      </c>
      <c r="DO18" s="101">
        <v>19</v>
      </c>
      <c r="DP18" s="101">
        <v>4</v>
      </c>
      <c r="DR18" s="16">
        <f>INDEX(現金給付!J:J,MATCH($A18,現金給付!$C:$C,0),1)</f>
        <v>14</v>
      </c>
      <c r="DS18" s="16">
        <f>INDEX(現金給付!K:K,MATCH($A18,現金給付!$C:$C,0),1)</f>
        <v>49072</v>
      </c>
      <c r="DT18" s="16">
        <f>INDEX(現金給付!R:R,MATCH($A18,現金給付!$C:$C,0),1)</f>
        <v>0</v>
      </c>
      <c r="DU18" s="16">
        <f>INDEX(現金給付!S:S,MATCH($A18,現金給付!$C:$C,0),1)</f>
        <v>0</v>
      </c>
      <c r="DV18" s="16">
        <f>INDEX(現金給付!Z:Z,MATCH($A18,現金給付!$C:$C,0),1)</f>
        <v>0</v>
      </c>
      <c r="DW18" s="16">
        <f>INDEX(現金給付!AA:AA,MATCH($A18,現金給付!$C:$C,0),1)</f>
        <v>0</v>
      </c>
      <c r="DX18" s="16">
        <f>INDEX(現金給付!AP:AP,MATCH($A18,現金給付!$C:$C,0),1)</f>
        <v>1</v>
      </c>
      <c r="DY18" s="16">
        <f>INDEX(現金給付!AQ:AQ,MATCH($A18,現金給付!$C:$C,0),1)</f>
        <v>22074</v>
      </c>
      <c r="DZ18" s="16">
        <f>INDEX(現金給付!AX:AX,MATCH($A18,現金給付!$C:$C,0),1)</f>
        <v>0</v>
      </c>
      <c r="EA18" s="16">
        <f>INDEX(現金給付!AY:AY,MATCH($A18,現金給付!$C:$C,0),1)</f>
        <v>0</v>
      </c>
      <c r="EB18" s="16">
        <f>INDEX(現金給付!BF:BF,MATCH($A18,現金給付!$C:$C,0),1)</f>
        <v>0</v>
      </c>
      <c r="EC18" s="16">
        <f>INDEX(現金給付!BG:BG,MATCH($A18,現金給付!$C:$C,0),1)</f>
        <v>0</v>
      </c>
      <c r="ED18" s="16">
        <f>INDEX(現金給付!BV:BV,MATCH($A18,現金給付!$C:$C,0),1)</f>
        <v>0</v>
      </c>
      <c r="EE18" s="16">
        <f>INDEX(現金給付!BW:BW,MATCH($A18,現金給付!$C:$C,0),1)</f>
        <v>0</v>
      </c>
      <c r="EF18" s="16">
        <v>0</v>
      </c>
      <c r="EG18" s="16">
        <v>0</v>
      </c>
      <c r="EH18" s="16">
        <f t="shared" si="51"/>
        <v>15</v>
      </c>
      <c r="EI18" s="16">
        <f t="shared" si="52"/>
        <v>71146</v>
      </c>
      <c r="EK18" s="7">
        <f t="shared" si="53"/>
        <v>1068</v>
      </c>
      <c r="EL18" s="7">
        <f t="shared" si="54"/>
        <v>25587956</v>
      </c>
      <c r="EN18" s="69">
        <f>ROUND(EL18/INDEX(被保険者数!O:O,MATCH(A18,被保険者数!A:A,0),1),0)</f>
        <v>17081</v>
      </c>
      <c r="EO18" s="1">
        <f t="shared" si="55"/>
        <v>37</v>
      </c>
      <c r="EP18" s="69">
        <f t="shared" si="39"/>
        <v>9051770</v>
      </c>
      <c r="EQ18" s="69">
        <f t="shared" si="40"/>
        <v>12396640</v>
      </c>
      <c r="ER18" s="69">
        <f t="shared" si="41"/>
        <v>4139546</v>
      </c>
      <c r="ES18" s="69">
        <f>ROUND(EP18/INDEX(被保険者数!O:O,MATCH(A18,被保険者数!A:A,0),1),0)</f>
        <v>6043</v>
      </c>
      <c r="ET18" s="69">
        <f t="shared" si="56"/>
        <v>36</v>
      </c>
      <c r="EU18" s="69">
        <f>ROUND(EQ18/INDEX(被保険者数!O:O,MATCH(A18,被保険者数!A:A,0),1),0)</f>
        <v>8275</v>
      </c>
      <c r="EV18" s="1">
        <f t="shared" si="57"/>
        <v>34</v>
      </c>
    </row>
    <row r="19" spans="1:152" s="1" customFormat="1" ht="15.95" customHeight="1" x14ac:dyDescent="0.15">
      <c r="A19" s="2" t="s">
        <v>40</v>
      </c>
      <c r="B19" s="6">
        <v>39</v>
      </c>
      <c r="C19" s="7">
        <v>24978890</v>
      </c>
      <c r="D19" s="7">
        <v>17485213</v>
      </c>
      <c r="E19" s="7">
        <v>2947544</v>
      </c>
      <c r="F19" s="7">
        <v>3895423</v>
      </c>
      <c r="G19" s="7">
        <v>650710</v>
      </c>
      <c r="H19" s="7">
        <v>691</v>
      </c>
      <c r="I19" s="7">
        <v>13871750</v>
      </c>
      <c r="J19" s="7">
        <v>9710225</v>
      </c>
      <c r="K19" s="7">
        <v>651356</v>
      </c>
      <c r="L19" s="7">
        <v>3487125</v>
      </c>
      <c r="M19" s="7">
        <v>23044</v>
      </c>
      <c r="N19" s="7">
        <f t="shared" si="0"/>
        <v>730</v>
      </c>
      <c r="O19" s="7">
        <f t="shared" si="1"/>
        <v>38850640</v>
      </c>
      <c r="P19" s="7">
        <f t="shared" si="2"/>
        <v>27195438</v>
      </c>
      <c r="Q19" s="7">
        <f t="shared" si="3"/>
        <v>3598900</v>
      </c>
      <c r="R19" s="7">
        <f t="shared" si="4"/>
        <v>7382548</v>
      </c>
      <c r="S19" s="7">
        <f t="shared" si="5"/>
        <v>673754</v>
      </c>
      <c r="T19" s="6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67</v>
      </c>
      <c r="AA19" s="7">
        <v>678750</v>
      </c>
      <c r="AB19" s="7">
        <v>475125</v>
      </c>
      <c r="AC19" s="7">
        <v>0</v>
      </c>
      <c r="AD19" s="7">
        <v>203625</v>
      </c>
      <c r="AE19" s="7">
        <v>0</v>
      </c>
      <c r="AF19" s="7">
        <f t="shared" si="6"/>
        <v>67</v>
      </c>
      <c r="AG19" s="7">
        <f t="shared" si="7"/>
        <v>678750</v>
      </c>
      <c r="AH19" s="7">
        <f t="shared" si="8"/>
        <v>475125</v>
      </c>
      <c r="AI19" s="7">
        <f t="shared" si="9"/>
        <v>0</v>
      </c>
      <c r="AJ19" s="7">
        <f t="shared" si="10"/>
        <v>203625</v>
      </c>
      <c r="AK19" s="7">
        <f t="shared" si="11"/>
        <v>0</v>
      </c>
      <c r="AL19" s="6">
        <f t="shared" si="12"/>
        <v>797</v>
      </c>
      <c r="AM19" s="7">
        <f t="shared" si="13"/>
        <v>39529390</v>
      </c>
      <c r="AN19" s="7">
        <f t="shared" si="14"/>
        <v>27670563</v>
      </c>
      <c r="AO19" s="7">
        <f t="shared" si="15"/>
        <v>3598900</v>
      </c>
      <c r="AP19" s="7">
        <f t="shared" si="16"/>
        <v>7586173</v>
      </c>
      <c r="AQ19" s="7">
        <f t="shared" si="17"/>
        <v>673754</v>
      </c>
      <c r="AR19" s="7">
        <v>508</v>
      </c>
      <c r="AS19" s="7">
        <v>6165880</v>
      </c>
      <c r="AT19" s="7">
        <v>4316116</v>
      </c>
      <c r="AU19" s="7">
        <v>0</v>
      </c>
      <c r="AV19" s="7">
        <v>1843204</v>
      </c>
      <c r="AW19" s="7">
        <v>6560</v>
      </c>
      <c r="AX19" s="7">
        <f t="shared" si="18"/>
        <v>1305</v>
      </c>
      <c r="AY19" s="7">
        <f t="shared" si="19"/>
        <v>45695270</v>
      </c>
      <c r="AZ19" s="7">
        <f t="shared" si="20"/>
        <v>31986679</v>
      </c>
      <c r="BA19" s="7">
        <f t="shared" si="21"/>
        <v>3598900</v>
      </c>
      <c r="BB19" s="7">
        <f t="shared" si="22"/>
        <v>9429377</v>
      </c>
      <c r="BC19" s="7">
        <f t="shared" si="23"/>
        <v>680314</v>
      </c>
      <c r="BD19" s="6">
        <v>39</v>
      </c>
      <c r="BE19" s="7">
        <v>1589264</v>
      </c>
      <c r="BF19" s="7">
        <v>587454</v>
      </c>
      <c r="BG19" s="7">
        <v>0</v>
      </c>
      <c r="BH19" s="7">
        <v>1001810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f t="shared" si="24"/>
        <v>39</v>
      </c>
      <c r="BQ19" s="7">
        <f t="shared" si="25"/>
        <v>1589264</v>
      </c>
      <c r="BR19" s="7">
        <f t="shared" si="26"/>
        <v>587454</v>
      </c>
      <c r="BS19" s="7">
        <f t="shared" si="27"/>
        <v>0</v>
      </c>
      <c r="BT19" s="7">
        <f t="shared" si="28"/>
        <v>1001810</v>
      </c>
      <c r="BU19" s="7">
        <f t="shared" si="29"/>
        <v>0</v>
      </c>
      <c r="BV19" s="6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f t="shared" si="30"/>
        <v>1305</v>
      </c>
      <c r="CC19" s="7">
        <f t="shared" si="31"/>
        <v>47284534</v>
      </c>
      <c r="CD19" s="7">
        <f t="shared" si="32"/>
        <v>32574133</v>
      </c>
      <c r="CE19" s="7">
        <f t="shared" si="33"/>
        <v>3598900</v>
      </c>
      <c r="CF19" s="7">
        <f t="shared" si="34"/>
        <v>10431187</v>
      </c>
      <c r="CG19" s="7">
        <f t="shared" si="35"/>
        <v>680314</v>
      </c>
      <c r="CH19" s="100">
        <v>18</v>
      </c>
      <c r="CI19" s="101">
        <v>120863</v>
      </c>
      <c r="CJ19" s="101">
        <v>84598</v>
      </c>
      <c r="CK19" s="101">
        <v>0</v>
      </c>
      <c r="CL19" s="101">
        <v>36265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42"/>
        <v>18</v>
      </c>
      <c r="DA19" s="101">
        <f t="shared" si="43"/>
        <v>120863</v>
      </c>
      <c r="DB19" s="101">
        <f t="shared" si="44"/>
        <v>84598</v>
      </c>
      <c r="DC19" s="101">
        <f t="shared" si="45"/>
        <v>0</v>
      </c>
      <c r="DD19" s="101">
        <f t="shared" si="46"/>
        <v>36265</v>
      </c>
      <c r="DE19" s="101">
        <f t="shared" si="36"/>
        <v>0</v>
      </c>
      <c r="DF19" s="101">
        <f t="shared" si="47"/>
        <v>1323</v>
      </c>
      <c r="DG19" s="101">
        <f t="shared" si="48"/>
        <v>47405397</v>
      </c>
      <c r="DH19" s="101">
        <f t="shared" si="49"/>
        <v>32658731</v>
      </c>
      <c r="DI19" s="101">
        <f t="shared" si="50"/>
        <v>3598900</v>
      </c>
      <c r="DJ19" s="101">
        <f t="shared" si="37"/>
        <v>10467452</v>
      </c>
      <c r="DK19" s="101">
        <f t="shared" si="38"/>
        <v>680314</v>
      </c>
      <c r="DL19" s="101">
        <v>10</v>
      </c>
      <c r="DM19" s="101">
        <v>11</v>
      </c>
      <c r="DN19" s="101">
        <v>21</v>
      </c>
      <c r="DO19" s="101">
        <v>7</v>
      </c>
      <c r="DP19" s="101">
        <v>1</v>
      </c>
      <c r="DR19" s="16">
        <f>INDEX(現金給付!J:J,MATCH($A19,現金給付!$C:$C,0),1)</f>
        <v>18</v>
      </c>
      <c r="DS19" s="16">
        <f>INDEX(現金給付!K:K,MATCH($A19,現金給付!$C:$C,0),1)</f>
        <v>84598</v>
      </c>
      <c r="DT19" s="16">
        <f>INDEX(現金給付!R:R,MATCH($A19,現金給付!$C:$C,0),1)</f>
        <v>0</v>
      </c>
      <c r="DU19" s="16">
        <f>INDEX(現金給付!S:S,MATCH($A19,現金給付!$C:$C,0),1)</f>
        <v>0</v>
      </c>
      <c r="DV19" s="16">
        <f>INDEX(現金給付!Z:Z,MATCH($A19,現金給付!$C:$C,0),1)</f>
        <v>0</v>
      </c>
      <c r="DW19" s="16">
        <f>INDEX(現金給付!AA:AA,MATCH($A19,現金給付!$C:$C,0),1)</f>
        <v>0</v>
      </c>
      <c r="DX19" s="16">
        <f>INDEX(現金給付!AP:AP,MATCH($A19,現金給付!$C:$C,0),1)</f>
        <v>0</v>
      </c>
      <c r="DY19" s="16">
        <f>INDEX(現金給付!AQ:AQ,MATCH($A19,現金給付!$C:$C,0),1)</f>
        <v>0</v>
      </c>
      <c r="DZ19" s="16">
        <f>INDEX(現金給付!AX:AX,MATCH($A19,現金給付!$C:$C,0),1)</f>
        <v>0</v>
      </c>
      <c r="EA19" s="16">
        <f>INDEX(現金給付!AY:AY,MATCH($A19,現金給付!$C:$C,0),1)</f>
        <v>0</v>
      </c>
      <c r="EB19" s="16">
        <f>INDEX(現金給付!BF:BF,MATCH($A19,現金給付!$C:$C,0),1)</f>
        <v>0</v>
      </c>
      <c r="EC19" s="16">
        <f>INDEX(現金給付!BG:BG,MATCH($A19,現金給付!$C:$C,0),1)</f>
        <v>0</v>
      </c>
      <c r="ED19" s="16">
        <f>INDEX(現金給付!BV:BV,MATCH($A19,現金給付!$C:$C,0),1)</f>
        <v>0</v>
      </c>
      <c r="EE19" s="16">
        <f>INDEX(現金給付!BW:BW,MATCH($A19,現金給付!$C:$C,0),1)</f>
        <v>0</v>
      </c>
      <c r="EF19" s="16">
        <v>0</v>
      </c>
      <c r="EG19" s="16">
        <v>0</v>
      </c>
      <c r="EH19" s="16">
        <f t="shared" si="51"/>
        <v>18</v>
      </c>
      <c r="EI19" s="16">
        <f t="shared" si="52"/>
        <v>84598</v>
      </c>
      <c r="EK19" s="7">
        <f t="shared" si="53"/>
        <v>1323</v>
      </c>
      <c r="EL19" s="7">
        <f t="shared" si="54"/>
        <v>47369132</v>
      </c>
      <c r="EN19" s="69">
        <f>ROUND(EL19/INDEX(被保険者数!O:O,MATCH(A19,被保険者数!A:A,0),1),0)</f>
        <v>24480</v>
      </c>
      <c r="EO19" s="1">
        <f t="shared" si="55"/>
        <v>34</v>
      </c>
      <c r="EP19" s="69">
        <f t="shared" si="39"/>
        <v>24978890</v>
      </c>
      <c r="EQ19" s="69">
        <f t="shared" si="40"/>
        <v>14550500</v>
      </c>
      <c r="ER19" s="69">
        <f t="shared" si="41"/>
        <v>7839742</v>
      </c>
      <c r="ES19" s="69">
        <f>ROUND(EP19/INDEX(被保険者数!O:O,MATCH(A19,被保険者数!A:A,0),1),0)</f>
        <v>12909</v>
      </c>
      <c r="ET19" s="69">
        <f t="shared" si="56"/>
        <v>32</v>
      </c>
      <c r="EU19" s="69">
        <f>ROUND(EQ19/INDEX(被保険者数!O:O,MATCH(A19,被保険者数!A:A,0),1),0)</f>
        <v>7520</v>
      </c>
      <c r="EV19" s="1">
        <f t="shared" si="57"/>
        <v>35</v>
      </c>
    </row>
    <row r="20" spans="1:152" s="1" customFormat="1" ht="15.95" customHeight="1" x14ac:dyDescent="0.15">
      <c r="A20" s="2" t="s">
        <v>41</v>
      </c>
      <c r="B20" s="6">
        <v>74</v>
      </c>
      <c r="C20" s="7">
        <v>63834830</v>
      </c>
      <c r="D20" s="7">
        <v>44684371</v>
      </c>
      <c r="E20" s="7">
        <v>13524111</v>
      </c>
      <c r="F20" s="7">
        <v>5626258</v>
      </c>
      <c r="G20" s="7">
        <v>90</v>
      </c>
      <c r="H20" s="7">
        <v>1212</v>
      </c>
      <c r="I20" s="7">
        <v>19907480</v>
      </c>
      <c r="J20" s="7">
        <v>13935236</v>
      </c>
      <c r="K20" s="7">
        <v>570810</v>
      </c>
      <c r="L20" s="7">
        <v>5395273</v>
      </c>
      <c r="M20" s="7">
        <v>6161</v>
      </c>
      <c r="N20" s="7">
        <f t="shared" si="0"/>
        <v>1286</v>
      </c>
      <c r="O20" s="7">
        <f t="shared" si="1"/>
        <v>83742310</v>
      </c>
      <c r="P20" s="7">
        <f t="shared" si="2"/>
        <v>58619607</v>
      </c>
      <c r="Q20" s="7">
        <f t="shared" si="3"/>
        <v>14094921</v>
      </c>
      <c r="R20" s="7">
        <f t="shared" si="4"/>
        <v>11021531</v>
      </c>
      <c r="S20" s="7">
        <f t="shared" si="5"/>
        <v>6251</v>
      </c>
      <c r="T20" s="6">
        <v>1</v>
      </c>
      <c r="U20" s="7">
        <v>266690</v>
      </c>
      <c r="V20" s="7">
        <v>186680</v>
      </c>
      <c r="W20" s="7">
        <v>0</v>
      </c>
      <c r="X20" s="7">
        <v>80010</v>
      </c>
      <c r="Y20" s="7">
        <v>0</v>
      </c>
      <c r="Z20" s="7">
        <v>129</v>
      </c>
      <c r="AA20" s="7">
        <v>1793530</v>
      </c>
      <c r="AB20" s="7">
        <v>1255471</v>
      </c>
      <c r="AC20" s="7">
        <v>0</v>
      </c>
      <c r="AD20" s="7">
        <v>538059</v>
      </c>
      <c r="AE20" s="7">
        <v>0</v>
      </c>
      <c r="AF20" s="7">
        <f t="shared" si="6"/>
        <v>130</v>
      </c>
      <c r="AG20" s="7">
        <f t="shared" si="7"/>
        <v>2060220</v>
      </c>
      <c r="AH20" s="7">
        <f t="shared" si="8"/>
        <v>1442151</v>
      </c>
      <c r="AI20" s="7">
        <f t="shared" si="9"/>
        <v>0</v>
      </c>
      <c r="AJ20" s="7">
        <f t="shared" si="10"/>
        <v>618069</v>
      </c>
      <c r="AK20" s="7">
        <f t="shared" si="11"/>
        <v>0</v>
      </c>
      <c r="AL20" s="6">
        <f t="shared" si="12"/>
        <v>1416</v>
      </c>
      <c r="AM20" s="7">
        <f t="shared" si="13"/>
        <v>85802530</v>
      </c>
      <c r="AN20" s="7">
        <f t="shared" si="14"/>
        <v>60061758</v>
      </c>
      <c r="AO20" s="7">
        <f t="shared" si="15"/>
        <v>14094921</v>
      </c>
      <c r="AP20" s="7">
        <f t="shared" si="16"/>
        <v>11639600</v>
      </c>
      <c r="AQ20" s="7">
        <f t="shared" si="17"/>
        <v>6251</v>
      </c>
      <c r="AR20" s="7">
        <v>905</v>
      </c>
      <c r="AS20" s="7">
        <v>15087710</v>
      </c>
      <c r="AT20" s="7">
        <v>10561397</v>
      </c>
      <c r="AU20" s="7">
        <v>101777</v>
      </c>
      <c r="AV20" s="7">
        <v>4367814</v>
      </c>
      <c r="AW20" s="7">
        <v>56722</v>
      </c>
      <c r="AX20" s="7">
        <f t="shared" si="18"/>
        <v>2321</v>
      </c>
      <c r="AY20" s="7">
        <f t="shared" si="19"/>
        <v>100890240</v>
      </c>
      <c r="AZ20" s="7">
        <f t="shared" si="20"/>
        <v>70623155</v>
      </c>
      <c r="BA20" s="7">
        <f t="shared" si="21"/>
        <v>14196698</v>
      </c>
      <c r="BB20" s="7">
        <f t="shared" si="22"/>
        <v>16007414</v>
      </c>
      <c r="BC20" s="7">
        <f t="shared" si="23"/>
        <v>62973</v>
      </c>
      <c r="BD20" s="6">
        <v>71</v>
      </c>
      <c r="BE20" s="7">
        <v>2677120</v>
      </c>
      <c r="BF20" s="7">
        <v>734100</v>
      </c>
      <c r="BG20" s="7">
        <v>0</v>
      </c>
      <c r="BH20" s="7">
        <v>1943020</v>
      </c>
      <c r="BI20" s="7">
        <v>0</v>
      </c>
      <c r="BJ20" s="7">
        <v>1</v>
      </c>
      <c r="BK20" s="7">
        <v>2160</v>
      </c>
      <c r="BL20" s="7">
        <v>690</v>
      </c>
      <c r="BM20" s="7">
        <v>0</v>
      </c>
      <c r="BN20" s="7">
        <v>1470</v>
      </c>
      <c r="BO20" s="7">
        <v>0</v>
      </c>
      <c r="BP20" s="7">
        <f t="shared" si="24"/>
        <v>72</v>
      </c>
      <c r="BQ20" s="7">
        <f t="shared" si="25"/>
        <v>2679280</v>
      </c>
      <c r="BR20" s="7">
        <f t="shared" si="26"/>
        <v>734790</v>
      </c>
      <c r="BS20" s="7">
        <f t="shared" si="27"/>
        <v>0</v>
      </c>
      <c r="BT20" s="7">
        <f t="shared" si="28"/>
        <v>1944490</v>
      </c>
      <c r="BU20" s="7">
        <f t="shared" si="29"/>
        <v>0</v>
      </c>
      <c r="BV20" s="6">
        <v>2</v>
      </c>
      <c r="BW20" s="7">
        <v>125680</v>
      </c>
      <c r="BX20" s="7">
        <v>87976</v>
      </c>
      <c r="BY20" s="7">
        <v>0</v>
      </c>
      <c r="BZ20" s="7">
        <v>37704</v>
      </c>
      <c r="CA20" s="7">
        <v>0</v>
      </c>
      <c r="CB20" s="7">
        <f t="shared" si="30"/>
        <v>2323</v>
      </c>
      <c r="CC20" s="7">
        <f t="shared" si="31"/>
        <v>103695200</v>
      </c>
      <c r="CD20" s="7">
        <f t="shared" si="32"/>
        <v>71445921</v>
      </c>
      <c r="CE20" s="7">
        <f t="shared" si="33"/>
        <v>14196698</v>
      </c>
      <c r="CF20" s="7">
        <f t="shared" si="34"/>
        <v>17989608</v>
      </c>
      <c r="CG20" s="7">
        <f t="shared" si="35"/>
        <v>62973</v>
      </c>
      <c r="CH20" s="100">
        <v>11</v>
      </c>
      <c r="CI20" s="101">
        <v>34385</v>
      </c>
      <c r="CJ20" s="101">
        <v>24069</v>
      </c>
      <c r="CK20" s="101">
        <v>0</v>
      </c>
      <c r="CL20" s="101">
        <v>10316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42"/>
        <v>11</v>
      </c>
      <c r="DA20" s="101">
        <f t="shared" si="43"/>
        <v>34385</v>
      </c>
      <c r="DB20" s="101">
        <f t="shared" si="44"/>
        <v>24069</v>
      </c>
      <c r="DC20" s="101">
        <f t="shared" si="45"/>
        <v>0</v>
      </c>
      <c r="DD20" s="101">
        <f t="shared" si="46"/>
        <v>10316</v>
      </c>
      <c r="DE20" s="101">
        <f t="shared" si="36"/>
        <v>0</v>
      </c>
      <c r="DF20" s="101">
        <f t="shared" si="47"/>
        <v>2334</v>
      </c>
      <c r="DG20" s="101">
        <f t="shared" si="48"/>
        <v>103729585</v>
      </c>
      <c r="DH20" s="101">
        <f t="shared" si="49"/>
        <v>71469990</v>
      </c>
      <c r="DI20" s="101">
        <f t="shared" si="50"/>
        <v>14196698</v>
      </c>
      <c r="DJ20" s="101">
        <f t="shared" si="37"/>
        <v>17999924</v>
      </c>
      <c r="DK20" s="101">
        <f t="shared" si="38"/>
        <v>62973</v>
      </c>
      <c r="DL20" s="101">
        <v>62</v>
      </c>
      <c r="DM20" s="101">
        <v>11</v>
      </c>
      <c r="DN20" s="101">
        <v>73</v>
      </c>
      <c r="DO20" s="101">
        <v>21</v>
      </c>
      <c r="DP20" s="101">
        <v>7</v>
      </c>
      <c r="DR20" s="16">
        <f>INDEX(現金給付!J:J,MATCH($A20,現金給付!$C:$C,0),1)</f>
        <v>11</v>
      </c>
      <c r="DS20" s="16">
        <f>INDEX(現金給付!K:K,MATCH($A20,現金給付!$C:$C,0),1)</f>
        <v>24069</v>
      </c>
      <c r="DT20" s="16">
        <f>INDEX(現金給付!R:R,MATCH($A20,現金給付!$C:$C,0),1)</f>
        <v>0</v>
      </c>
      <c r="DU20" s="16">
        <f>INDEX(現金給付!S:S,MATCH($A20,現金給付!$C:$C,0),1)</f>
        <v>0</v>
      </c>
      <c r="DV20" s="16">
        <f>INDEX(現金給付!Z:Z,MATCH($A20,現金給付!$C:$C,0),1)</f>
        <v>0</v>
      </c>
      <c r="DW20" s="16">
        <f>INDEX(現金給付!AA:AA,MATCH($A20,現金給付!$C:$C,0),1)</f>
        <v>0</v>
      </c>
      <c r="DX20" s="16">
        <f>INDEX(現金給付!AP:AP,MATCH($A20,現金給付!$C:$C,0),1)</f>
        <v>2</v>
      </c>
      <c r="DY20" s="16">
        <f>INDEX(現金給付!AQ:AQ,MATCH($A20,現金給付!$C:$C,0),1)</f>
        <v>55129</v>
      </c>
      <c r="DZ20" s="16">
        <f>INDEX(現金給付!AX:AX,MATCH($A20,現金給付!$C:$C,0),1)</f>
        <v>0</v>
      </c>
      <c r="EA20" s="16">
        <f>INDEX(現金給付!AY:AY,MATCH($A20,現金給付!$C:$C,0),1)</f>
        <v>0</v>
      </c>
      <c r="EB20" s="16">
        <f>INDEX(現金給付!BF:BF,MATCH($A20,現金給付!$C:$C,0),1)</f>
        <v>0</v>
      </c>
      <c r="EC20" s="16">
        <f>INDEX(現金給付!BG:BG,MATCH($A20,現金給付!$C:$C,0),1)</f>
        <v>0</v>
      </c>
      <c r="ED20" s="16">
        <f>INDEX(現金給付!BV:BV,MATCH($A20,現金給付!$C:$C,0),1)</f>
        <v>0</v>
      </c>
      <c r="EE20" s="16">
        <f>INDEX(現金給付!BW:BW,MATCH($A20,現金給付!$C:$C,0),1)</f>
        <v>0</v>
      </c>
      <c r="EF20" s="16">
        <v>0</v>
      </c>
      <c r="EG20" s="16">
        <v>0</v>
      </c>
      <c r="EH20" s="16">
        <f t="shared" si="51"/>
        <v>13</v>
      </c>
      <c r="EI20" s="16">
        <f t="shared" si="52"/>
        <v>79198</v>
      </c>
      <c r="EK20" s="7">
        <f t="shared" si="53"/>
        <v>2336</v>
      </c>
      <c r="EL20" s="7">
        <f t="shared" si="54"/>
        <v>103774398</v>
      </c>
      <c r="EN20" s="69">
        <f>ROUND(EL20/INDEX(被保険者数!O:O,MATCH(A20,被保険者数!A:A,0),1),0)</f>
        <v>78976</v>
      </c>
      <c r="EO20" s="1">
        <f t="shared" si="55"/>
        <v>15</v>
      </c>
      <c r="EP20" s="69">
        <f t="shared" si="39"/>
        <v>64101520</v>
      </c>
      <c r="EQ20" s="69">
        <f t="shared" si="40"/>
        <v>21701010</v>
      </c>
      <c r="ER20" s="69">
        <f t="shared" si="41"/>
        <v>17971868</v>
      </c>
      <c r="ES20" s="69">
        <f>ROUND(EP20/INDEX(被保険者数!O:O,MATCH(A20,被保険者数!A:A,0),1),0)</f>
        <v>48784</v>
      </c>
      <c r="ET20" s="69">
        <f t="shared" si="56"/>
        <v>13</v>
      </c>
      <c r="EU20" s="69">
        <f>ROUND(EQ20/INDEX(被保険者数!O:O,MATCH(A20,被保険者数!A:A,0),1),0)</f>
        <v>16515</v>
      </c>
      <c r="EV20" s="1">
        <f t="shared" si="57"/>
        <v>22</v>
      </c>
    </row>
    <row r="21" spans="1:152" s="1" customFormat="1" ht="15.95" customHeight="1" x14ac:dyDescent="0.15">
      <c r="A21" s="2" t="s">
        <v>42</v>
      </c>
      <c r="B21" s="6">
        <v>31</v>
      </c>
      <c r="C21" s="7">
        <v>27277880</v>
      </c>
      <c r="D21" s="7">
        <v>19094502</v>
      </c>
      <c r="E21" s="7">
        <v>5507721</v>
      </c>
      <c r="F21" s="7">
        <v>2675657</v>
      </c>
      <c r="G21" s="7">
        <v>0</v>
      </c>
      <c r="H21" s="7">
        <v>739</v>
      </c>
      <c r="I21" s="7">
        <v>11363870</v>
      </c>
      <c r="J21" s="7">
        <v>7954709</v>
      </c>
      <c r="K21" s="7">
        <v>9893</v>
      </c>
      <c r="L21" s="7">
        <v>3369619</v>
      </c>
      <c r="M21" s="7">
        <v>29649</v>
      </c>
      <c r="N21" s="7">
        <f t="shared" si="0"/>
        <v>770</v>
      </c>
      <c r="O21" s="7">
        <f t="shared" si="1"/>
        <v>38641750</v>
      </c>
      <c r="P21" s="7">
        <f t="shared" si="2"/>
        <v>27049211</v>
      </c>
      <c r="Q21" s="7">
        <f t="shared" si="3"/>
        <v>5517614</v>
      </c>
      <c r="R21" s="7">
        <f t="shared" si="4"/>
        <v>6045276</v>
      </c>
      <c r="S21" s="7">
        <f t="shared" si="5"/>
        <v>29649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89</v>
      </c>
      <c r="AA21" s="7">
        <v>1112330</v>
      </c>
      <c r="AB21" s="7">
        <v>778631</v>
      </c>
      <c r="AC21" s="7">
        <v>0</v>
      </c>
      <c r="AD21" s="7">
        <v>333699</v>
      </c>
      <c r="AE21" s="7">
        <v>0</v>
      </c>
      <c r="AF21" s="7">
        <f t="shared" si="6"/>
        <v>89</v>
      </c>
      <c r="AG21" s="7">
        <f t="shared" si="7"/>
        <v>1112330</v>
      </c>
      <c r="AH21" s="7">
        <f t="shared" si="8"/>
        <v>778631</v>
      </c>
      <c r="AI21" s="7">
        <f t="shared" si="9"/>
        <v>0</v>
      </c>
      <c r="AJ21" s="7">
        <f t="shared" si="10"/>
        <v>333699</v>
      </c>
      <c r="AK21" s="7">
        <f t="shared" si="11"/>
        <v>0</v>
      </c>
      <c r="AL21" s="6">
        <f t="shared" si="12"/>
        <v>859</v>
      </c>
      <c r="AM21" s="7">
        <f t="shared" si="13"/>
        <v>39754080</v>
      </c>
      <c r="AN21" s="7">
        <f t="shared" si="14"/>
        <v>27827842</v>
      </c>
      <c r="AO21" s="7">
        <f t="shared" si="15"/>
        <v>5517614</v>
      </c>
      <c r="AP21" s="7">
        <f t="shared" si="16"/>
        <v>6378975</v>
      </c>
      <c r="AQ21" s="7">
        <f t="shared" si="17"/>
        <v>29649</v>
      </c>
      <c r="AR21" s="7">
        <v>603</v>
      </c>
      <c r="AS21" s="7">
        <v>9880210</v>
      </c>
      <c r="AT21" s="7">
        <v>6916147</v>
      </c>
      <c r="AU21" s="7">
        <v>0</v>
      </c>
      <c r="AV21" s="7">
        <v>2951362</v>
      </c>
      <c r="AW21" s="7">
        <v>12701</v>
      </c>
      <c r="AX21" s="7">
        <f t="shared" si="18"/>
        <v>1462</v>
      </c>
      <c r="AY21" s="7">
        <f t="shared" si="19"/>
        <v>49634290</v>
      </c>
      <c r="AZ21" s="7">
        <f t="shared" si="20"/>
        <v>34743989</v>
      </c>
      <c r="BA21" s="7">
        <f t="shared" si="21"/>
        <v>5517614</v>
      </c>
      <c r="BB21" s="7">
        <f t="shared" si="22"/>
        <v>9330337</v>
      </c>
      <c r="BC21" s="7">
        <f t="shared" si="23"/>
        <v>42350</v>
      </c>
      <c r="BD21" s="6">
        <v>31</v>
      </c>
      <c r="BE21" s="7">
        <v>504546</v>
      </c>
      <c r="BF21" s="7">
        <v>121806</v>
      </c>
      <c r="BG21" s="7">
        <v>0</v>
      </c>
      <c r="BH21" s="7">
        <v>382740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f t="shared" si="24"/>
        <v>31</v>
      </c>
      <c r="BQ21" s="7">
        <f t="shared" si="25"/>
        <v>504546</v>
      </c>
      <c r="BR21" s="7">
        <f t="shared" si="26"/>
        <v>121806</v>
      </c>
      <c r="BS21" s="7">
        <f t="shared" si="27"/>
        <v>0</v>
      </c>
      <c r="BT21" s="7">
        <f t="shared" si="28"/>
        <v>382740</v>
      </c>
      <c r="BU21" s="7">
        <f t="shared" si="29"/>
        <v>0</v>
      </c>
      <c r="BV21" s="6">
        <v>5</v>
      </c>
      <c r="BW21" s="7">
        <v>1552660</v>
      </c>
      <c r="BX21" s="7">
        <v>1086862</v>
      </c>
      <c r="BY21" s="7">
        <v>63122</v>
      </c>
      <c r="BZ21" s="7">
        <v>20450</v>
      </c>
      <c r="CA21" s="7">
        <v>382226</v>
      </c>
      <c r="CB21" s="7">
        <f t="shared" si="30"/>
        <v>1467</v>
      </c>
      <c r="CC21" s="7">
        <f t="shared" si="31"/>
        <v>51691496</v>
      </c>
      <c r="CD21" s="7">
        <f t="shared" si="32"/>
        <v>35952657</v>
      </c>
      <c r="CE21" s="7">
        <f t="shared" si="33"/>
        <v>5580736</v>
      </c>
      <c r="CF21" s="7">
        <f t="shared" si="34"/>
        <v>9733527</v>
      </c>
      <c r="CG21" s="7">
        <f t="shared" si="35"/>
        <v>424576</v>
      </c>
      <c r="CH21" s="100">
        <v>1</v>
      </c>
      <c r="CI21" s="101">
        <v>7482</v>
      </c>
      <c r="CJ21" s="101">
        <v>5237</v>
      </c>
      <c r="CK21" s="101">
        <v>0</v>
      </c>
      <c r="CL21" s="101">
        <v>2245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42"/>
        <v>1</v>
      </c>
      <c r="DA21" s="101">
        <f t="shared" si="43"/>
        <v>7482</v>
      </c>
      <c r="DB21" s="101">
        <f t="shared" si="44"/>
        <v>5237</v>
      </c>
      <c r="DC21" s="101">
        <f t="shared" si="45"/>
        <v>0</v>
      </c>
      <c r="DD21" s="101">
        <f t="shared" si="46"/>
        <v>2245</v>
      </c>
      <c r="DE21" s="101">
        <f t="shared" si="36"/>
        <v>0</v>
      </c>
      <c r="DF21" s="101">
        <f t="shared" si="47"/>
        <v>1468</v>
      </c>
      <c r="DG21" s="101">
        <f t="shared" si="48"/>
        <v>51698978</v>
      </c>
      <c r="DH21" s="101">
        <f t="shared" si="49"/>
        <v>35957894</v>
      </c>
      <c r="DI21" s="101">
        <f t="shared" si="50"/>
        <v>5580736</v>
      </c>
      <c r="DJ21" s="101">
        <f t="shared" si="37"/>
        <v>9735772</v>
      </c>
      <c r="DK21" s="101">
        <f t="shared" si="38"/>
        <v>424576</v>
      </c>
      <c r="DL21" s="101">
        <v>21</v>
      </c>
      <c r="DM21" s="101">
        <v>7</v>
      </c>
      <c r="DN21" s="101">
        <v>28</v>
      </c>
      <c r="DO21" s="101">
        <v>0</v>
      </c>
      <c r="DP21" s="101">
        <v>2</v>
      </c>
      <c r="DR21" s="16">
        <f>INDEX(現金給付!J:J,MATCH($A21,現金給付!$C:$C,0),1)</f>
        <v>1</v>
      </c>
      <c r="DS21" s="16">
        <f>INDEX(現金給付!K:K,MATCH($A21,現金給付!$C:$C,0),1)</f>
        <v>5237</v>
      </c>
      <c r="DT21" s="16">
        <f>INDEX(現金給付!R:R,MATCH($A21,現金給付!$C:$C,0),1)</f>
        <v>0</v>
      </c>
      <c r="DU21" s="16">
        <f>INDEX(現金給付!S:S,MATCH($A21,現金給付!$C:$C,0),1)</f>
        <v>0</v>
      </c>
      <c r="DV21" s="16">
        <f>INDEX(現金給付!Z:Z,MATCH($A21,現金給付!$C:$C,0),1)</f>
        <v>0</v>
      </c>
      <c r="DW21" s="16">
        <f>INDEX(現金給付!AA:AA,MATCH($A21,現金給付!$C:$C,0),1)</f>
        <v>0</v>
      </c>
      <c r="DX21" s="16">
        <f>INDEX(現金給付!AP:AP,MATCH($A21,現金給付!$C:$C,0),1)</f>
        <v>2</v>
      </c>
      <c r="DY21" s="16">
        <f>INDEX(現金給付!AQ:AQ,MATCH($A21,現金給付!$C:$C,0),1)</f>
        <v>28736</v>
      </c>
      <c r="DZ21" s="16">
        <f>INDEX(現金給付!AX:AX,MATCH($A21,現金給付!$C:$C,0),1)</f>
        <v>0</v>
      </c>
      <c r="EA21" s="16">
        <f>INDEX(現金給付!AY:AY,MATCH($A21,現金給付!$C:$C,0),1)</f>
        <v>0</v>
      </c>
      <c r="EB21" s="16">
        <f>INDEX(現金給付!BF:BF,MATCH($A21,現金給付!$C:$C,0),1)</f>
        <v>0</v>
      </c>
      <c r="EC21" s="16">
        <f>INDEX(現金給付!BG:BG,MATCH($A21,現金給付!$C:$C,0),1)</f>
        <v>0</v>
      </c>
      <c r="ED21" s="16">
        <f>INDEX(現金給付!BV:BV,MATCH($A21,現金給付!$C:$C,0),1)</f>
        <v>0</v>
      </c>
      <c r="EE21" s="16">
        <f>INDEX(現金給付!BW:BW,MATCH($A21,現金給付!$C:$C,0),1)</f>
        <v>0</v>
      </c>
      <c r="EF21" s="16">
        <v>0</v>
      </c>
      <c r="EG21" s="16">
        <v>0</v>
      </c>
      <c r="EH21" s="16">
        <f t="shared" si="51"/>
        <v>3</v>
      </c>
      <c r="EI21" s="16">
        <f t="shared" si="52"/>
        <v>33973</v>
      </c>
      <c r="EK21" s="7">
        <f t="shared" si="53"/>
        <v>1470</v>
      </c>
      <c r="EL21" s="7">
        <f t="shared" si="54"/>
        <v>51725469</v>
      </c>
      <c r="EN21" s="69">
        <f>ROUND(EL21/INDEX(被保険者数!O:O,MATCH(A21,被保険者数!A:A,0),1),0)</f>
        <v>69711</v>
      </c>
      <c r="EO21" s="1">
        <f t="shared" si="55"/>
        <v>17</v>
      </c>
      <c r="EP21" s="69">
        <f t="shared" si="39"/>
        <v>27277880</v>
      </c>
      <c r="EQ21" s="69">
        <f t="shared" si="40"/>
        <v>12476200</v>
      </c>
      <c r="ER21" s="69">
        <f t="shared" si="41"/>
        <v>11971389</v>
      </c>
      <c r="ES21" s="69">
        <f>ROUND(EP21/INDEX(被保険者数!O:O,MATCH(A21,被保険者数!A:A,0),1),0)</f>
        <v>36763</v>
      </c>
      <c r="ET21" s="69">
        <f t="shared" si="56"/>
        <v>18</v>
      </c>
      <c r="EU21" s="69">
        <f>ROUND(EQ21/INDEX(被保険者数!O:O,MATCH(A21,被保険者数!A:A,0),1),0)</f>
        <v>16814</v>
      </c>
      <c r="EV21" s="1">
        <f t="shared" si="57"/>
        <v>20</v>
      </c>
    </row>
    <row r="22" spans="1:152" s="1" customFormat="1" ht="15.95" customHeight="1" x14ac:dyDescent="0.15">
      <c r="A22" s="2" t="s">
        <v>43</v>
      </c>
      <c r="B22" s="6">
        <v>133</v>
      </c>
      <c r="C22" s="7">
        <v>77834520</v>
      </c>
      <c r="D22" s="7">
        <v>54484112</v>
      </c>
      <c r="E22" s="7">
        <v>11807785</v>
      </c>
      <c r="F22" s="7">
        <v>10073245</v>
      </c>
      <c r="G22" s="7">
        <v>1469378</v>
      </c>
      <c r="H22" s="7">
        <v>2257</v>
      </c>
      <c r="I22" s="7">
        <v>37926270</v>
      </c>
      <c r="J22" s="7">
        <v>26548389</v>
      </c>
      <c r="K22" s="7">
        <v>983603</v>
      </c>
      <c r="L22" s="7">
        <v>9988963</v>
      </c>
      <c r="M22" s="7">
        <v>405315</v>
      </c>
      <c r="N22" s="7">
        <f t="shared" si="0"/>
        <v>2390</v>
      </c>
      <c r="O22" s="7">
        <f t="shared" si="1"/>
        <v>115760790</v>
      </c>
      <c r="P22" s="7">
        <f t="shared" si="2"/>
        <v>81032501</v>
      </c>
      <c r="Q22" s="7">
        <f t="shared" si="3"/>
        <v>12791388</v>
      </c>
      <c r="R22" s="7">
        <f t="shared" si="4"/>
        <v>20062208</v>
      </c>
      <c r="S22" s="7">
        <f t="shared" si="5"/>
        <v>1874693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302</v>
      </c>
      <c r="AA22" s="7">
        <v>4238470</v>
      </c>
      <c r="AB22" s="7">
        <v>2966929</v>
      </c>
      <c r="AC22" s="7">
        <v>0</v>
      </c>
      <c r="AD22" s="7">
        <v>1271541</v>
      </c>
      <c r="AE22" s="7">
        <v>0</v>
      </c>
      <c r="AF22" s="7">
        <f t="shared" si="6"/>
        <v>302</v>
      </c>
      <c r="AG22" s="7">
        <f t="shared" si="7"/>
        <v>4238470</v>
      </c>
      <c r="AH22" s="7">
        <f t="shared" si="8"/>
        <v>2966929</v>
      </c>
      <c r="AI22" s="7">
        <f t="shared" si="9"/>
        <v>0</v>
      </c>
      <c r="AJ22" s="7">
        <f t="shared" si="10"/>
        <v>1271541</v>
      </c>
      <c r="AK22" s="7">
        <f t="shared" si="11"/>
        <v>0</v>
      </c>
      <c r="AL22" s="6">
        <f t="shared" si="12"/>
        <v>2692</v>
      </c>
      <c r="AM22" s="7">
        <f t="shared" si="13"/>
        <v>119999260</v>
      </c>
      <c r="AN22" s="7">
        <f t="shared" si="14"/>
        <v>83999430</v>
      </c>
      <c r="AO22" s="7">
        <f t="shared" si="15"/>
        <v>12791388</v>
      </c>
      <c r="AP22" s="7">
        <f t="shared" si="16"/>
        <v>21333749</v>
      </c>
      <c r="AQ22" s="7">
        <f t="shared" si="17"/>
        <v>1874693</v>
      </c>
      <c r="AR22" s="7">
        <v>1789</v>
      </c>
      <c r="AS22" s="7">
        <v>26512450</v>
      </c>
      <c r="AT22" s="7">
        <v>18558718</v>
      </c>
      <c r="AU22" s="7">
        <v>399826</v>
      </c>
      <c r="AV22" s="7">
        <v>7130806</v>
      </c>
      <c r="AW22" s="7">
        <v>423100</v>
      </c>
      <c r="AX22" s="7">
        <f t="shared" si="18"/>
        <v>4481</v>
      </c>
      <c r="AY22" s="7">
        <f t="shared" si="19"/>
        <v>146511710</v>
      </c>
      <c r="AZ22" s="7">
        <f t="shared" si="20"/>
        <v>102558148</v>
      </c>
      <c r="BA22" s="7">
        <f t="shared" si="21"/>
        <v>13191214</v>
      </c>
      <c r="BB22" s="7">
        <f t="shared" si="22"/>
        <v>28464555</v>
      </c>
      <c r="BC22" s="7">
        <f t="shared" si="23"/>
        <v>2297793</v>
      </c>
      <c r="BD22" s="6">
        <v>131</v>
      </c>
      <c r="BE22" s="7">
        <v>4483808</v>
      </c>
      <c r="BF22" s="7">
        <v>1318388</v>
      </c>
      <c r="BG22" s="7">
        <v>0</v>
      </c>
      <c r="BH22" s="7">
        <v>3165420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f t="shared" si="24"/>
        <v>131</v>
      </c>
      <c r="BQ22" s="7">
        <f t="shared" si="25"/>
        <v>4483808</v>
      </c>
      <c r="BR22" s="7">
        <f t="shared" si="26"/>
        <v>1318388</v>
      </c>
      <c r="BS22" s="7">
        <f t="shared" si="27"/>
        <v>0</v>
      </c>
      <c r="BT22" s="7">
        <f t="shared" si="28"/>
        <v>3165420</v>
      </c>
      <c r="BU22" s="7">
        <f t="shared" si="29"/>
        <v>0</v>
      </c>
      <c r="BV22" s="6">
        <v>19</v>
      </c>
      <c r="BW22" s="7">
        <v>2074800</v>
      </c>
      <c r="BX22" s="7">
        <v>1452360</v>
      </c>
      <c r="BY22" s="7">
        <v>696</v>
      </c>
      <c r="BZ22" s="7">
        <v>559907</v>
      </c>
      <c r="CA22" s="7">
        <v>61837</v>
      </c>
      <c r="CB22" s="7">
        <f t="shared" si="30"/>
        <v>4500</v>
      </c>
      <c r="CC22" s="7">
        <f t="shared" si="31"/>
        <v>153070318</v>
      </c>
      <c r="CD22" s="7">
        <f t="shared" si="32"/>
        <v>105328896</v>
      </c>
      <c r="CE22" s="7">
        <f t="shared" si="33"/>
        <v>13191910</v>
      </c>
      <c r="CF22" s="7">
        <f t="shared" si="34"/>
        <v>32189882</v>
      </c>
      <c r="CG22" s="7">
        <f t="shared" si="35"/>
        <v>2359630</v>
      </c>
      <c r="CH22" s="100">
        <v>36</v>
      </c>
      <c r="CI22" s="101">
        <v>191821</v>
      </c>
      <c r="CJ22" s="101">
        <v>134262</v>
      </c>
      <c r="CK22" s="101">
        <v>0</v>
      </c>
      <c r="CL22" s="101">
        <v>57559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42"/>
        <v>36</v>
      </c>
      <c r="DA22" s="101">
        <f t="shared" si="43"/>
        <v>191821</v>
      </c>
      <c r="DB22" s="101">
        <f t="shared" si="44"/>
        <v>134262</v>
      </c>
      <c r="DC22" s="101">
        <f t="shared" si="45"/>
        <v>0</v>
      </c>
      <c r="DD22" s="101">
        <f t="shared" si="46"/>
        <v>57559</v>
      </c>
      <c r="DE22" s="101">
        <f t="shared" si="36"/>
        <v>0</v>
      </c>
      <c r="DF22" s="101">
        <f t="shared" si="47"/>
        <v>4536</v>
      </c>
      <c r="DG22" s="101">
        <f t="shared" si="48"/>
        <v>153262139</v>
      </c>
      <c r="DH22" s="101">
        <f t="shared" si="49"/>
        <v>105463158</v>
      </c>
      <c r="DI22" s="101">
        <f t="shared" si="50"/>
        <v>13191910</v>
      </c>
      <c r="DJ22" s="101">
        <f t="shared" si="37"/>
        <v>32247441</v>
      </c>
      <c r="DK22" s="101">
        <f t="shared" si="38"/>
        <v>2359630</v>
      </c>
      <c r="DL22" s="101">
        <v>88</v>
      </c>
      <c r="DM22" s="101">
        <v>23</v>
      </c>
      <c r="DN22" s="101">
        <v>111</v>
      </c>
      <c r="DO22" s="101">
        <v>0</v>
      </c>
      <c r="DP22" s="101">
        <v>41</v>
      </c>
      <c r="DR22" s="16">
        <f>INDEX(現金給付!J:J,MATCH($A22,現金給付!$C:$C,0),1)</f>
        <v>36</v>
      </c>
      <c r="DS22" s="16">
        <f>INDEX(現金給付!K:K,MATCH($A22,現金給付!$C:$C,0),1)</f>
        <v>134262</v>
      </c>
      <c r="DT22" s="16">
        <f>INDEX(現金給付!R:R,MATCH($A22,現金給付!$C:$C,0),1)</f>
        <v>0</v>
      </c>
      <c r="DU22" s="16">
        <f>INDEX(現金給付!S:S,MATCH($A22,現金給付!$C:$C,0),1)</f>
        <v>0</v>
      </c>
      <c r="DV22" s="16">
        <f>INDEX(現金給付!Z:Z,MATCH($A22,現金給付!$C:$C,0),1)</f>
        <v>1</v>
      </c>
      <c r="DW22" s="16">
        <f>INDEX(現金給付!AA:AA,MATCH($A22,現金給付!$C:$C,0),1)</f>
        <v>30016</v>
      </c>
      <c r="DX22" s="16">
        <f>INDEX(現金給付!AP:AP,MATCH($A22,現金給付!$C:$C,0),1)</f>
        <v>6</v>
      </c>
      <c r="DY22" s="16">
        <f>INDEX(現金給付!AQ:AQ,MATCH($A22,現金給付!$C:$C,0),1)</f>
        <v>177640</v>
      </c>
      <c r="DZ22" s="16">
        <f>INDEX(現金給付!AX:AX,MATCH($A22,現金給付!$C:$C,0),1)</f>
        <v>0</v>
      </c>
      <c r="EA22" s="16">
        <f>INDEX(現金給付!AY:AY,MATCH($A22,現金給付!$C:$C,0),1)</f>
        <v>0</v>
      </c>
      <c r="EB22" s="16">
        <f>INDEX(現金給付!BF:BF,MATCH($A22,現金給付!$C:$C,0),1)</f>
        <v>0</v>
      </c>
      <c r="EC22" s="16">
        <f>INDEX(現金給付!BG:BG,MATCH($A22,現金給付!$C:$C,0),1)</f>
        <v>0</v>
      </c>
      <c r="ED22" s="16">
        <f>INDEX(現金給付!BV:BV,MATCH($A22,現金給付!$C:$C,0),1)</f>
        <v>0</v>
      </c>
      <c r="EE22" s="16">
        <f>INDEX(現金給付!BW:BW,MATCH($A22,現金給付!$C:$C,0),1)</f>
        <v>0</v>
      </c>
      <c r="EF22" s="16">
        <v>0</v>
      </c>
      <c r="EG22" s="16">
        <v>0</v>
      </c>
      <c r="EH22" s="16">
        <f t="shared" si="51"/>
        <v>43</v>
      </c>
      <c r="EI22" s="16">
        <f t="shared" si="52"/>
        <v>341918</v>
      </c>
      <c r="EK22" s="7">
        <f t="shared" si="53"/>
        <v>4543</v>
      </c>
      <c r="EL22" s="7">
        <f t="shared" si="54"/>
        <v>153412236</v>
      </c>
      <c r="EN22" s="69">
        <f>ROUND(EL22/INDEX(被保険者数!O:O,MATCH(A22,被保険者数!A:A,0),1),0)</f>
        <v>100996</v>
      </c>
      <c r="EO22" s="1">
        <f t="shared" si="55"/>
        <v>10</v>
      </c>
      <c r="EP22" s="69">
        <f t="shared" si="39"/>
        <v>77834520</v>
      </c>
      <c r="EQ22" s="69">
        <f t="shared" si="40"/>
        <v>42164740</v>
      </c>
      <c r="ER22" s="69">
        <f t="shared" si="41"/>
        <v>33412976</v>
      </c>
      <c r="ES22" s="69">
        <f>ROUND(EP22/INDEX(被保険者数!O:O,MATCH(A22,被保険者数!A:A,0),1),0)</f>
        <v>51241</v>
      </c>
      <c r="ET22" s="69">
        <f t="shared" si="56"/>
        <v>11</v>
      </c>
      <c r="EU22" s="69">
        <f>ROUND(EQ22/INDEX(被保険者数!O:O,MATCH(A22,被保険者数!A:A,0),1),0)</f>
        <v>27758</v>
      </c>
      <c r="EV22" s="1">
        <f t="shared" si="57"/>
        <v>10</v>
      </c>
    </row>
    <row r="23" spans="1:152" s="1" customFormat="1" ht="15.95" customHeight="1" x14ac:dyDescent="0.15">
      <c r="A23" s="2" t="s">
        <v>44</v>
      </c>
      <c r="B23" s="6">
        <v>44</v>
      </c>
      <c r="C23" s="7">
        <v>29157020</v>
      </c>
      <c r="D23" s="7">
        <v>20409907</v>
      </c>
      <c r="E23" s="7">
        <v>5471583</v>
      </c>
      <c r="F23" s="7">
        <v>3275530</v>
      </c>
      <c r="G23" s="7">
        <v>0</v>
      </c>
      <c r="H23" s="7">
        <v>491</v>
      </c>
      <c r="I23" s="7">
        <v>11075310</v>
      </c>
      <c r="J23" s="7">
        <v>7752720</v>
      </c>
      <c r="K23" s="7">
        <v>899179</v>
      </c>
      <c r="L23" s="7">
        <v>2355446</v>
      </c>
      <c r="M23" s="7">
        <v>67965</v>
      </c>
      <c r="N23" s="7">
        <f t="shared" si="0"/>
        <v>535</v>
      </c>
      <c r="O23" s="7">
        <f t="shared" si="1"/>
        <v>40232330</v>
      </c>
      <c r="P23" s="7">
        <f t="shared" si="2"/>
        <v>28162627</v>
      </c>
      <c r="Q23" s="7">
        <f t="shared" si="3"/>
        <v>6370762</v>
      </c>
      <c r="R23" s="7">
        <f t="shared" si="4"/>
        <v>5630976</v>
      </c>
      <c r="S23" s="7">
        <f t="shared" si="5"/>
        <v>67965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48</v>
      </c>
      <c r="AA23" s="7">
        <v>542670</v>
      </c>
      <c r="AB23" s="7">
        <v>379869</v>
      </c>
      <c r="AC23" s="7">
        <v>0</v>
      </c>
      <c r="AD23" s="7">
        <v>162801</v>
      </c>
      <c r="AE23" s="7">
        <v>0</v>
      </c>
      <c r="AF23" s="7">
        <f t="shared" si="6"/>
        <v>48</v>
      </c>
      <c r="AG23" s="7">
        <f t="shared" si="7"/>
        <v>542670</v>
      </c>
      <c r="AH23" s="7">
        <f t="shared" si="8"/>
        <v>379869</v>
      </c>
      <c r="AI23" s="7">
        <f t="shared" si="9"/>
        <v>0</v>
      </c>
      <c r="AJ23" s="7">
        <f t="shared" si="10"/>
        <v>162801</v>
      </c>
      <c r="AK23" s="7">
        <f t="shared" si="11"/>
        <v>0</v>
      </c>
      <c r="AL23" s="6">
        <f t="shared" si="12"/>
        <v>583</v>
      </c>
      <c r="AM23" s="7">
        <f t="shared" si="13"/>
        <v>40775000</v>
      </c>
      <c r="AN23" s="7">
        <f t="shared" si="14"/>
        <v>28542496</v>
      </c>
      <c r="AO23" s="7">
        <f t="shared" si="15"/>
        <v>6370762</v>
      </c>
      <c r="AP23" s="7">
        <f t="shared" si="16"/>
        <v>5793777</v>
      </c>
      <c r="AQ23" s="7">
        <f t="shared" si="17"/>
        <v>67965</v>
      </c>
      <c r="AR23" s="7">
        <v>395</v>
      </c>
      <c r="AS23" s="7">
        <v>6242550</v>
      </c>
      <c r="AT23" s="7">
        <v>4369785</v>
      </c>
      <c r="AU23" s="7">
        <v>0</v>
      </c>
      <c r="AV23" s="7">
        <v>1739568</v>
      </c>
      <c r="AW23" s="7">
        <v>133197</v>
      </c>
      <c r="AX23" s="7">
        <f t="shared" si="18"/>
        <v>978</v>
      </c>
      <c r="AY23" s="7">
        <f t="shared" si="19"/>
        <v>47017550</v>
      </c>
      <c r="AZ23" s="7">
        <f t="shared" si="20"/>
        <v>32912281</v>
      </c>
      <c r="BA23" s="7">
        <f t="shared" si="21"/>
        <v>6370762</v>
      </c>
      <c r="BB23" s="7">
        <f t="shared" si="22"/>
        <v>7533345</v>
      </c>
      <c r="BC23" s="7">
        <f t="shared" si="23"/>
        <v>201162</v>
      </c>
      <c r="BD23" s="6">
        <v>40</v>
      </c>
      <c r="BE23" s="7">
        <v>1424269</v>
      </c>
      <c r="BF23" s="7">
        <v>248849</v>
      </c>
      <c r="BG23" s="7">
        <v>0</v>
      </c>
      <c r="BH23" s="7">
        <v>1175420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24"/>
        <v>40</v>
      </c>
      <c r="BQ23" s="7">
        <f t="shared" si="25"/>
        <v>1424269</v>
      </c>
      <c r="BR23" s="7">
        <f t="shared" si="26"/>
        <v>248849</v>
      </c>
      <c r="BS23" s="7">
        <f t="shared" si="27"/>
        <v>0</v>
      </c>
      <c r="BT23" s="7">
        <f t="shared" si="28"/>
        <v>1175420</v>
      </c>
      <c r="BU23" s="7">
        <f t="shared" si="29"/>
        <v>0</v>
      </c>
      <c r="BV23" s="6">
        <v>8</v>
      </c>
      <c r="BW23" s="7">
        <v>3938440</v>
      </c>
      <c r="BX23" s="7">
        <v>2756908</v>
      </c>
      <c r="BY23" s="7">
        <v>0</v>
      </c>
      <c r="BZ23" s="7">
        <v>199817</v>
      </c>
      <c r="CA23" s="7">
        <v>981715</v>
      </c>
      <c r="CB23" s="7">
        <f t="shared" si="30"/>
        <v>986</v>
      </c>
      <c r="CC23" s="7">
        <f t="shared" si="31"/>
        <v>52380259</v>
      </c>
      <c r="CD23" s="7">
        <f t="shared" si="32"/>
        <v>35918038</v>
      </c>
      <c r="CE23" s="7">
        <f t="shared" si="33"/>
        <v>6370762</v>
      </c>
      <c r="CF23" s="7">
        <f t="shared" si="34"/>
        <v>8908582</v>
      </c>
      <c r="CG23" s="7">
        <f t="shared" si="35"/>
        <v>1182877</v>
      </c>
      <c r="CH23" s="100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42"/>
        <v>0</v>
      </c>
      <c r="DA23" s="101">
        <f t="shared" si="43"/>
        <v>0</v>
      </c>
      <c r="DB23" s="101">
        <f t="shared" si="44"/>
        <v>0</v>
      </c>
      <c r="DC23" s="101">
        <f t="shared" si="45"/>
        <v>0</v>
      </c>
      <c r="DD23" s="101">
        <f t="shared" si="46"/>
        <v>0</v>
      </c>
      <c r="DE23" s="101">
        <f t="shared" si="36"/>
        <v>0</v>
      </c>
      <c r="DF23" s="101">
        <f t="shared" si="47"/>
        <v>986</v>
      </c>
      <c r="DG23" s="101">
        <f t="shared" si="48"/>
        <v>52380259</v>
      </c>
      <c r="DH23" s="101">
        <f t="shared" si="49"/>
        <v>35918038</v>
      </c>
      <c r="DI23" s="101">
        <f t="shared" si="50"/>
        <v>6370762</v>
      </c>
      <c r="DJ23" s="101">
        <f t="shared" si="37"/>
        <v>8908582</v>
      </c>
      <c r="DK23" s="101">
        <f t="shared" si="38"/>
        <v>1182877</v>
      </c>
      <c r="DL23" s="101">
        <v>31</v>
      </c>
      <c r="DM23" s="101">
        <v>11</v>
      </c>
      <c r="DN23" s="101">
        <v>42</v>
      </c>
      <c r="DO23" s="101">
        <v>14</v>
      </c>
      <c r="DP23" s="101">
        <v>12</v>
      </c>
      <c r="DR23" s="16">
        <f>INDEX(現金給付!J:J,MATCH($A23,現金給付!$C:$C,0),1)</f>
        <v>0</v>
      </c>
      <c r="DS23" s="16">
        <f>INDEX(現金給付!K:K,MATCH($A23,現金給付!$C:$C,0),1)</f>
        <v>0</v>
      </c>
      <c r="DT23" s="16">
        <f>INDEX(現金給付!R:R,MATCH($A23,現金給付!$C:$C,0),1)</f>
        <v>0</v>
      </c>
      <c r="DU23" s="16">
        <f>INDEX(現金給付!S:S,MATCH($A23,現金給付!$C:$C,0),1)</f>
        <v>0</v>
      </c>
      <c r="DV23" s="16">
        <f>INDEX(現金給付!Z:Z,MATCH($A23,現金給付!$C:$C,0),1)</f>
        <v>0</v>
      </c>
      <c r="DW23" s="16">
        <f>INDEX(現金給付!AA:AA,MATCH($A23,現金給付!$C:$C,0),1)</f>
        <v>0</v>
      </c>
      <c r="DX23" s="16">
        <f>INDEX(現金給付!AP:AP,MATCH($A23,現金給付!$C:$C,0),1)</f>
        <v>2</v>
      </c>
      <c r="DY23" s="16">
        <f>INDEX(現金給付!AQ:AQ,MATCH($A23,現金給付!$C:$C,0),1)</f>
        <v>35578</v>
      </c>
      <c r="DZ23" s="16">
        <f>INDEX(現金給付!AX:AX,MATCH($A23,現金給付!$C:$C,0),1)</f>
        <v>2</v>
      </c>
      <c r="EA23" s="16">
        <f>INDEX(現金給付!AY:AY,MATCH($A23,現金給付!$C:$C,0),1)</f>
        <v>3262</v>
      </c>
      <c r="EB23" s="16">
        <f>INDEX(現金給付!BF:BF,MATCH($A23,現金給付!$C:$C,0),1)</f>
        <v>0</v>
      </c>
      <c r="EC23" s="16">
        <f>INDEX(現金給付!BG:BG,MATCH($A23,現金給付!$C:$C,0),1)</f>
        <v>0</v>
      </c>
      <c r="ED23" s="16">
        <f>INDEX(現金給付!BV:BV,MATCH($A23,現金給付!$C:$C,0),1)</f>
        <v>0</v>
      </c>
      <c r="EE23" s="16">
        <f>INDEX(現金給付!BW:BW,MATCH($A23,現金給付!$C:$C,0),1)</f>
        <v>0</v>
      </c>
      <c r="EF23" s="16">
        <v>0</v>
      </c>
      <c r="EG23" s="16">
        <v>0</v>
      </c>
      <c r="EH23" s="16">
        <f t="shared" si="51"/>
        <v>4</v>
      </c>
      <c r="EI23" s="16">
        <f t="shared" si="52"/>
        <v>38840</v>
      </c>
      <c r="EK23" s="7">
        <f t="shared" si="53"/>
        <v>990</v>
      </c>
      <c r="EL23" s="7">
        <f t="shared" si="54"/>
        <v>52419099</v>
      </c>
      <c r="EN23" s="69">
        <f>ROUND(EL23/INDEX(被保険者数!O:O,MATCH(A23,被保険者数!A:A,0),1),0)</f>
        <v>71029</v>
      </c>
      <c r="EO23" s="1">
        <f t="shared" si="55"/>
        <v>16</v>
      </c>
      <c r="EP23" s="69">
        <f t="shared" si="39"/>
        <v>29157020</v>
      </c>
      <c r="EQ23" s="69">
        <f t="shared" si="40"/>
        <v>11617980</v>
      </c>
      <c r="ER23" s="69">
        <f t="shared" si="41"/>
        <v>11644099</v>
      </c>
      <c r="ES23" s="69">
        <f>ROUND(EP23/INDEX(被保険者数!O:O,MATCH(A23,被保険者数!A:A,0),1),0)</f>
        <v>39508</v>
      </c>
      <c r="ET23" s="69">
        <f t="shared" si="56"/>
        <v>17</v>
      </c>
      <c r="EU23" s="69">
        <f>ROUND(EQ23/INDEX(被保険者数!O:O,MATCH(A23,被保険者数!A:A,0),1),0)</f>
        <v>15743</v>
      </c>
      <c r="EV23" s="1">
        <f t="shared" si="57"/>
        <v>24</v>
      </c>
    </row>
    <row r="24" spans="1:152" s="1" customFormat="1" ht="15.95" customHeight="1" x14ac:dyDescent="0.15">
      <c r="A24" s="2" t="s">
        <v>61</v>
      </c>
      <c r="B24" s="6">
        <v>330</v>
      </c>
      <c r="C24" s="7">
        <v>237819160</v>
      </c>
      <c r="D24" s="7">
        <v>166473370</v>
      </c>
      <c r="E24" s="7">
        <v>39150468</v>
      </c>
      <c r="F24" s="7">
        <v>32337935</v>
      </c>
      <c r="G24" s="7">
        <v>-142613</v>
      </c>
      <c r="H24" s="7">
        <v>7407</v>
      </c>
      <c r="I24" s="7">
        <v>142998930</v>
      </c>
      <c r="J24" s="7">
        <v>100099253</v>
      </c>
      <c r="K24" s="7">
        <v>11019748</v>
      </c>
      <c r="L24" s="7">
        <v>30737356</v>
      </c>
      <c r="M24" s="7">
        <v>1142573</v>
      </c>
      <c r="N24" s="7">
        <f t="shared" si="0"/>
        <v>7737</v>
      </c>
      <c r="O24" s="7">
        <f t="shared" si="1"/>
        <v>380818090</v>
      </c>
      <c r="P24" s="7">
        <f t="shared" si="2"/>
        <v>266572623</v>
      </c>
      <c r="Q24" s="7">
        <f t="shared" si="3"/>
        <v>50170216</v>
      </c>
      <c r="R24" s="7">
        <f t="shared" si="4"/>
        <v>63075291</v>
      </c>
      <c r="S24" s="7">
        <f t="shared" si="5"/>
        <v>999960</v>
      </c>
      <c r="T24" s="6">
        <v>1</v>
      </c>
      <c r="U24" s="7">
        <v>440730</v>
      </c>
      <c r="V24" s="7">
        <v>308511</v>
      </c>
      <c r="W24" s="7">
        <v>50382</v>
      </c>
      <c r="X24" s="7">
        <v>81837</v>
      </c>
      <c r="Y24" s="7">
        <v>0</v>
      </c>
      <c r="Z24" s="7">
        <v>1100</v>
      </c>
      <c r="AA24" s="7">
        <v>14156920</v>
      </c>
      <c r="AB24" s="7">
        <v>9909844</v>
      </c>
      <c r="AC24" s="7">
        <v>0</v>
      </c>
      <c r="AD24" s="7">
        <v>4247076</v>
      </c>
      <c r="AE24" s="7">
        <v>0</v>
      </c>
      <c r="AF24" s="7">
        <f t="shared" si="6"/>
        <v>1101</v>
      </c>
      <c r="AG24" s="7">
        <f t="shared" si="7"/>
        <v>14597650</v>
      </c>
      <c r="AH24" s="7">
        <f t="shared" si="8"/>
        <v>10218355</v>
      </c>
      <c r="AI24" s="7">
        <f t="shared" si="9"/>
        <v>50382</v>
      </c>
      <c r="AJ24" s="7">
        <f t="shared" si="10"/>
        <v>4328913</v>
      </c>
      <c r="AK24" s="7">
        <f t="shared" si="11"/>
        <v>0</v>
      </c>
      <c r="AL24" s="6">
        <f t="shared" si="12"/>
        <v>8838</v>
      </c>
      <c r="AM24" s="7">
        <f t="shared" si="13"/>
        <v>395415740</v>
      </c>
      <c r="AN24" s="7">
        <f t="shared" si="14"/>
        <v>276790978</v>
      </c>
      <c r="AO24" s="7">
        <f t="shared" si="15"/>
        <v>50220598</v>
      </c>
      <c r="AP24" s="7">
        <f t="shared" si="16"/>
        <v>67404204</v>
      </c>
      <c r="AQ24" s="7">
        <f t="shared" si="17"/>
        <v>999960</v>
      </c>
      <c r="AR24" s="7">
        <v>5542</v>
      </c>
      <c r="AS24" s="7">
        <v>65540210</v>
      </c>
      <c r="AT24" s="7">
        <v>45878134</v>
      </c>
      <c r="AU24" s="7">
        <v>1074832</v>
      </c>
      <c r="AV24" s="7">
        <v>17268868</v>
      </c>
      <c r="AW24" s="7">
        <v>1318376</v>
      </c>
      <c r="AX24" s="7">
        <f t="shared" si="18"/>
        <v>14380</v>
      </c>
      <c r="AY24" s="7">
        <f t="shared" si="19"/>
        <v>460955950</v>
      </c>
      <c r="AZ24" s="7">
        <f t="shared" si="20"/>
        <v>322669112</v>
      </c>
      <c r="BA24" s="7">
        <f t="shared" si="21"/>
        <v>51295430</v>
      </c>
      <c r="BB24" s="7">
        <f t="shared" si="22"/>
        <v>84673072</v>
      </c>
      <c r="BC24" s="7">
        <f t="shared" si="23"/>
        <v>2318336</v>
      </c>
      <c r="BD24" s="6">
        <v>314</v>
      </c>
      <c r="BE24" s="7">
        <v>9013100</v>
      </c>
      <c r="BF24" s="7">
        <v>2396140</v>
      </c>
      <c r="BG24" s="7">
        <v>0</v>
      </c>
      <c r="BH24" s="7">
        <v>6616960</v>
      </c>
      <c r="BI24" s="7">
        <v>0</v>
      </c>
      <c r="BJ24" s="7">
        <v>1</v>
      </c>
      <c r="BK24" s="7">
        <v>13800</v>
      </c>
      <c r="BL24" s="7">
        <v>4000</v>
      </c>
      <c r="BM24" s="7">
        <v>0</v>
      </c>
      <c r="BN24" s="7">
        <v>9800</v>
      </c>
      <c r="BO24" s="7">
        <v>0</v>
      </c>
      <c r="BP24" s="7">
        <f t="shared" si="24"/>
        <v>315</v>
      </c>
      <c r="BQ24" s="7">
        <f t="shared" si="25"/>
        <v>9026900</v>
      </c>
      <c r="BR24" s="7">
        <f t="shared" si="26"/>
        <v>2400140</v>
      </c>
      <c r="BS24" s="7">
        <f t="shared" si="27"/>
        <v>0</v>
      </c>
      <c r="BT24" s="7">
        <f t="shared" si="28"/>
        <v>6626760</v>
      </c>
      <c r="BU24" s="7">
        <f t="shared" si="29"/>
        <v>0</v>
      </c>
      <c r="BV24" s="6">
        <v>42</v>
      </c>
      <c r="BW24" s="7">
        <v>4834820</v>
      </c>
      <c r="BX24" s="7">
        <v>3384374</v>
      </c>
      <c r="BY24" s="7">
        <v>8433</v>
      </c>
      <c r="BZ24" s="7">
        <v>1093151</v>
      </c>
      <c r="CA24" s="7">
        <v>348862</v>
      </c>
      <c r="CB24" s="7">
        <f t="shared" si="30"/>
        <v>14422</v>
      </c>
      <c r="CC24" s="7">
        <f t="shared" si="31"/>
        <v>474817670</v>
      </c>
      <c r="CD24" s="7">
        <f t="shared" si="32"/>
        <v>328453626</v>
      </c>
      <c r="CE24" s="7">
        <f t="shared" si="33"/>
        <v>51303863</v>
      </c>
      <c r="CF24" s="7">
        <f t="shared" si="34"/>
        <v>92392983</v>
      </c>
      <c r="CG24" s="7">
        <f t="shared" si="35"/>
        <v>2667198</v>
      </c>
      <c r="CH24" s="100">
        <v>131</v>
      </c>
      <c r="CI24" s="101">
        <v>766898</v>
      </c>
      <c r="CJ24" s="101">
        <v>536785</v>
      </c>
      <c r="CK24" s="101">
        <v>0</v>
      </c>
      <c r="CL24" s="101">
        <v>230113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42"/>
        <v>131</v>
      </c>
      <c r="DA24" s="101">
        <f t="shared" si="43"/>
        <v>766898</v>
      </c>
      <c r="DB24" s="101">
        <f t="shared" si="44"/>
        <v>536785</v>
      </c>
      <c r="DC24" s="101">
        <f t="shared" si="45"/>
        <v>0</v>
      </c>
      <c r="DD24" s="101">
        <f t="shared" si="46"/>
        <v>230113</v>
      </c>
      <c r="DE24" s="101">
        <f t="shared" si="36"/>
        <v>0</v>
      </c>
      <c r="DF24" s="101">
        <f t="shared" si="47"/>
        <v>14553</v>
      </c>
      <c r="DG24" s="101">
        <f t="shared" si="48"/>
        <v>475584568</v>
      </c>
      <c r="DH24" s="101">
        <f t="shared" si="49"/>
        <v>328990411</v>
      </c>
      <c r="DI24" s="101">
        <f t="shared" si="50"/>
        <v>51303863</v>
      </c>
      <c r="DJ24" s="101">
        <f t="shared" si="37"/>
        <v>92623096</v>
      </c>
      <c r="DK24" s="101">
        <f t="shared" si="38"/>
        <v>2667198</v>
      </c>
      <c r="DL24" s="101">
        <v>209</v>
      </c>
      <c r="DM24" s="101">
        <v>175</v>
      </c>
      <c r="DN24" s="101">
        <v>384</v>
      </c>
      <c r="DO24" s="101">
        <v>152</v>
      </c>
      <c r="DP24" s="101">
        <v>34</v>
      </c>
      <c r="DR24" s="16">
        <f>INDEX(現金給付!J:J,MATCH($A24,現金給付!$C:$C,0),1)</f>
        <v>131</v>
      </c>
      <c r="DS24" s="16">
        <f>INDEX(現金給付!K:K,MATCH($A24,現金給付!$C:$C,0),1)</f>
        <v>536785</v>
      </c>
      <c r="DT24" s="16">
        <f>INDEX(現金給付!R:R,MATCH($A24,現金給付!$C:$C,0),1)</f>
        <v>0</v>
      </c>
      <c r="DU24" s="16">
        <f>INDEX(現金給付!S:S,MATCH($A24,現金給付!$C:$C,0),1)</f>
        <v>0</v>
      </c>
      <c r="DV24" s="16">
        <f>INDEX(現金給付!Z:Z,MATCH($A24,現金給付!$C:$C,0),1)</f>
        <v>8</v>
      </c>
      <c r="DW24" s="16">
        <f>INDEX(現金給付!AA:AA,MATCH($A24,現金給付!$C:$C,0),1)</f>
        <v>137025</v>
      </c>
      <c r="DX24" s="16">
        <f>INDEX(現金給付!AP:AP,MATCH($A24,現金給付!$C:$C,0),1)</f>
        <v>23</v>
      </c>
      <c r="DY24" s="16">
        <f>INDEX(現金給付!AQ:AQ,MATCH($A24,現金給付!$C:$C,0),1)</f>
        <v>682316</v>
      </c>
      <c r="DZ24" s="16">
        <f>INDEX(現金給付!AX:AX,MATCH($A24,現金給付!$C:$C,0),1)</f>
        <v>1</v>
      </c>
      <c r="EA24" s="16">
        <f>INDEX(現金給付!AY:AY,MATCH($A24,現金給付!$C:$C,0),1)</f>
        <v>34475</v>
      </c>
      <c r="EB24" s="16">
        <f>INDEX(現金給付!BF:BF,MATCH($A24,現金給付!$C:$C,0),1)</f>
        <v>0</v>
      </c>
      <c r="EC24" s="16">
        <f>INDEX(現金給付!BG:BG,MATCH($A24,現金給付!$C:$C,0),1)</f>
        <v>0</v>
      </c>
      <c r="ED24" s="16">
        <f>INDEX(現金給付!BV:BV,MATCH($A24,現金給付!$C:$C,0),1)</f>
        <v>0</v>
      </c>
      <c r="EE24" s="16">
        <f>INDEX(現金給付!BW:BW,MATCH($A24,現金給付!$C:$C,0),1)</f>
        <v>0</v>
      </c>
      <c r="EF24" s="16">
        <v>0</v>
      </c>
      <c r="EG24" s="16">
        <v>0</v>
      </c>
      <c r="EH24" s="16">
        <f t="shared" si="51"/>
        <v>163</v>
      </c>
      <c r="EI24" s="16">
        <f t="shared" si="52"/>
        <v>1390601</v>
      </c>
      <c r="EK24" s="7">
        <f t="shared" si="53"/>
        <v>14585</v>
      </c>
      <c r="EL24" s="7">
        <f t="shared" si="54"/>
        <v>476208271</v>
      </c>
      <c r="EN24" s="69">
        <f>ROUND(EL24/INDEX(被保険者数!O:O,MATCH(A24,被保険者数!A:A,0),1),0)</f>
        <v>107061</v>
      </c>
      <c r="EO24" s="1">
        <f t="shared" si="55"/>
        <v>8</v>
      </c>
      <c r="EP24" s="69">
        <f t="shared" si="39"/>
        <v>238259890</v>
      </c>
      <c r="EQ24" s="69">
        <f t="shared" si="40"/>
        <v>157155850</v>
      </c>
      <c r="ER24" s="69">
        <f t="shared" si="41"/>
        <v>80792531</v>
      </c>
      <c r="ES24" s="69">
        <f>ROUND(EP24/INDEX(被保険者数!O:O,MATCH(A24,被保険者数!A:A,0),1),0)</f>
        <v>53566</v>
      </c>
      <c r="ET24" s="69">
        <f t="shared" si="56"/>
        <v>10</v>
      </c>
      <c r="EU24" s="69">
        <f>ROUND(EQ24/INDEX(被保険者数!O:O,MATCH(A24,被保険者数!A:A,0),1),0)</f>
        <v>35332</v>
      </c>
      <c r="EV24" s="1">
        <f t="shared" si="57"/>
        <v>6</v>
      </c>
    </row>
    <row r="25" spans="1:152" s="1" customFormat="1" ht="15.95" customHeight="1" x14ac:dyDescent="0.15">
      <c r="A25" s="2" t="s">
        <v>45</v>
      </c>
      <c r="B25" s="6">
        <v>299</v>
      </c>
      <c r="C25" s="7">
        <v>192627220</v>
      </c>
      <c r="D25" s="7">
        <v>134885128</v>
      </c>
      <c r="E25" s="7">
        <v>23760664</v>
      </c>
      <c r="F25" s="7">
        <v>32853764</v>
      </c>
      <c r="G25" s="7">
        <v>1127664</v>
      </c>
      <c r="H25" s="7">
        <v>4544</v>
      </c>
      <c r="I25" s="7">
        <v>76751260</v>
      </c>
      <c r="J25" s="7">
        <v>53725882</v>
      </c>
      <c r="K25" s="7">
        <v>3565950</v>
      </c>
      <c r="L25" s="7">
        <v>18899843</v>
      </c>
      <c r="M25" s="7">
        <v>559585</v>
      </c>
      <c r="N25" s="7">
        <f t="shared" si="0"/>
        <v>4843</v>
      </c>
      <c r="O25" s="7">
        <f t="shared" si="1"/>
        <v>269378480</v>
      </c>
      <c r="P25" s="7">
        <f t="shared" si="2"/>
        <v>188611010</v>
      </c>
      <c r="Q25" s="7">
        <f t="shared" si="3"/>
        <v>27326614</v>
      </c>
      <c r="R25" s="7">
        <f t="shared" si="4"/>
        <v>51753607</v>
      </c>
      <c r="S25" s="7">
        <f t="shared" si="5"/>
        <v>1687249</v>
      </c>
      <c r="T25" s="6">
        <v>1</v>
      </c>
      <c r="U25" s="7">
        <v>118280</v>
      </c>
      <c r="V25" s="7">
        <v>82800</v>
      </c>
      <c r="W25" s="7">
        <v>0</v>
      </c>
      <c r="X25" s="7">
        <v>35480</v>
      </c>
      <c r="Y25" s="7">
        <v>0</v>
      </c>
      <c r="Z25" s="7">
        <v>686</v>
      </c>
      <c r="AA25" s="7">
        <v>7869910</v>
      </c>
      <c r="AB25" s="7">
        <v>5508937</v>
      </c>
      <c r="AC25" s="7">
        <v>0</v>
      </c>
      <c r="AD25" s="7">
        <v>2360973</v>
      </c>
      <c r="AE25" s="7">
        <v>0</v>
      </c>
      <c r="AF25" s="7">
        <f t="shared" si="6"/>
        <v>687</v>
      </c>
      <c r="AG25" s="7">
        <f t="shared" si="7"/>
        <v>7988190</v>
      </c>
      <c r="AH25" s="7">
        <f t="shared" si="8"/>
        <v>5591737</v>
      </c>
      <c r="AI25" s="7">
        <f t="shared" si="9"/>
        <v>0</v>
      </c>
      <c r="AJ25" s="7">
        <f t="shared" si="10"/>
        <v>2396453</v>
      </c>
      <c r="AK25" s="7">
        <f t="shared" si="11"/>
        <v>0</v>
      </c>
      <c r="AL25" s="6">
        <f t="shared" si="12"/>
        <v>5530</v>
      </c>
      <c r="AM25" s="7">
        <f t="shared" si="13"/>
        <v>277366670</v>
      </c>
      <c r="AN25" s="7">
        <f t="shared" si="14"/>
        <v>194202747</v>
      </c>
      <c r="AO25" s="7">
        <f t="shared" si="15"/>
        <v>27326614</v>
      </c>
      <c r="AP25" s="7">
        <f t="shared" si="16"/>
        <v>54150060</v>
      </c>
      <c r="AQ25" s="7">
        <f t="shared" si="17"/>
        <v>1687249</v>
      </c>
      <c r="AR25" s="7">
        <v>3548</v>
      </c>
      <c r="AS25" s="7">
        <v>43435930</v>
      </c>
      <c r="AT25" s="7">
        <v>30405151</v>
      </c>
      <c r="AU25" s="7">
        <v>0</v>
      </c>
      <c r="AV25" s="7">
        <v>12538235</v>
      </c>
      <c r="AW25" s="7">
        <v>492544</v>
      </c>
      <c r="AX25" s="7">
        <f t="shared" si="18"/>
        <v>9078</v>
      </c>
      <c r="AY25" s="7">
        <f t="shared" si="19"/>
        <v>320802600</v>
      </c>
      <c r="AZ25" s="7">
        <f t="shared" si="20"/>
        <v>224607898</v>
      </c>
      <c r="BA25" s="7">
        <f t="shared" si="21"/>
        <v>27326614</v>
      </c>
      <c r="BB25" s="7">
        <f t="shared" si="22"/>
        <v>66688295</v>
      </c>
      <c r="BC25" s="7">
        <f t="shared" si="23"/>
        <v>2179793</v>
      </c>
      <c r="BD25" s="6">
        <v>291</v>
      </c>
      <c r="BE25" s="7">
        <v>9528851</v>
      </c>
      <c r="BF25" s="7">
        <v>2621921</v>
      </c>
      <c r="BG25" s="7">
        <v>0</v>
      </c>
      <c r="BH25" s="7">
        <v>6898180</v>
      </c>
      <c r="BI25" s="7">
        <v>8750</v>
      </c>
      <c r="BJ25" s="7">
        <v>1</v>
      </c>
      <c r="BK25" s="7">
        <v>1440</v>
      </c>
      <c r="BL25" s="7">
        <v>460</v>
      </c>
      <c r="BM25" s="7">
        <v>0</v>
      </c>
      <c r="BN25" s="7">
        <v>980</v>
      </c>
      <c r="BO25" s="7">
        <v>0</v>
      </c>
      <c r="BP25" s="7">
        <f t="shared" si="24"/>
        <v>292</v>
      </c>
      <c r="BQ25" s="7">
        <f t="shared" si="25"/>
        <v>9530291</v>
      </c>
      <c r="BR25" s="7">
        <f t="shared" si="26"/>
        <v>2622381</v>
      </c>
      <c r="BS25" s="7">
        <f t="shared" si="27"/>
        <v>0</v>
      </c>
      <c r="BT25" s="7">
        <f t="shared" si="28"/>
        <v>6899160</v>
      </c>
      <c r="BU25" s="7">
        <f t="shared" si="29"/>
        <v>8750</v>
      </c>
      <c r="BV25" s="6">
        <v>22</v>
      </c>
      <c r="BW25" s="7">
        <v>2915100</v>
      </c>
      <c r="BX25" s="7">
        <v>2040570</v>
      </c>
      <c r="BY25" s="7">
        <v>0</v>
      </c>
      <c r="BZ25" s="7">
        <v>248565</v>
      </c>
      <c r="CA25" s="7">
        <v>625965</v>
      </c>
      <c r="CB25" s="7">
        <f t="shared" si="30"/>
        <v>9100</v>
      </c>
      <c r="CC25" s="7">
        <f t="shared" si="31"/>
        <v>333247991</v>
      </c>
      <c r="CD25" s="7">
        <f t="shared" si="32"/>
        <v>229270849</v>
      </c>
      <c r="CE25" s="7">
        <f t="shared" si="33"/>
        <v>27326614</v>
      </c>
      <c r="CF25" s="7">
        <f t="shared" si="34"/>
        <v>73836020</v>
      </c>
      <c r="CG25" s="7">
        <f t="shared" si="35"/>
        <v>2814508</v>
      </c>
      <c r="CH25" s="100">
        <v>115</v>
      </c>
      <c r="CI25" s="101">
        <v>713528</v>
      </c>
      <c r="CJ25" s="101">
        <v>499430</v>
      </c>
      <c r="CK25" s="101">
        <v>0</v>
      </c>
      <c r="CL25" s="101">
        <v>214098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42"/>
        <v>115</v>
      </c>
      <c r="DA25" s="101">
        <f t="shared" si="43"/>
        <v>713528</v>
      </c>
      <c r="DB25" s="101">
        <f t="shared" si="44"/>
        <v>499430</v>
      </c>
      <c r="DC25" s="101">
        <f t="shared" si="45"/>
        <v>0</v>
      </c>
      <c r="DD25" s="101">
        <f t="shared" si="46"/>
        <v>214098</v>
      </c>
      <c r="DE25" s="101">
        <f t="shared" si="36"/>
        <v>0</v>
      </c>
      <c r="DF25" s="101">
        <f t="shared" si="47"/>
        <v>9215</v>
      </c>
      <c r="DG25" s="101">
        <f t="shared" si="48"/>
        <v>333961519</v>
      </c>
      <c r="DH25" s="101">
        <f t="shared" si="49"/>
        <v>229770279</v>
      </c>
      <c r="DI25" s="101">
        <f t="shared" si="50"/>
        <v>27326614</v>
      </c>
      <c r="DJ25" s="101">
        <f t="shared" si="37"/>
        <v>74050118</v>
      </c>
      <c r="DK25" s="101">
        <f t="shared" si="38"/>
        <v>2814508</v>
      </c>
      <c r="DL25" s="101">
        <v>170</v>
      </c>
      <c r="DM25" s="101">
        <v>46</v>
      </c>
      <c r="DN25" s="101">
        <v>216</v>
      </c>
      <c r="DO25" s="101">
        <v>50</v>
      </c>
      <c r="DP25" s="101">
        <v>26</v>
      </c>
      <c r="DR25" s="16">
        <f>INDEX(現金給付!J:J,MATCH($A25,現金給付!$C:$C,0),1)</f>
        <v>115</v>
      </c>
      <c r="DS25" s="16">
        <f>INDEX(現金給付!K:K,MATCH($A25,現金給付!$C:$C,0),1)</f>
        <v>499430</v>
      </c>
      <c r="DT25" s="16">
        <f>INDEX(現金給付!R:R,MATCH($A25,現金給付!$C:$C,0),1)</f>
        <v>0</v>
      </c>
      <c r="DU25" s="16">
        <f>INDEX(現金給付!S:S,MATCH($A25,現金給付!$C:$C,0),1)</f>
        <v>0</v>
      </c>
      <c r="DV25" s="16">
        <f>INDEX(現金給付!Z:Z,MATCH($A25,現金給付!$C:$C,0),1)</f>
        <v>10</v>
      </c>
      <c r="DW25" s="16">
        <f>INDEX(現金給付!AA:AA,MATCH($A25,現金給付!$C:$C,0),1)</f>
        <v>220535</v>
      </c>
      <c r="DX25" s="16">
        <f>INDEX(現金給付!AP:AP,MATCH($A25,現金給付!$C:$C,0),1)</f>
        <v>10</v>
      </c>
      <c r="DY25" s="16">
        <f>INDEX(現金給付!AQ:AQ,MATCH($A25,現金給付!$C:$C,0),1)</f>
        <v>247193</v>
      </c>
      <c r="DZ25" s="16">
        <f>INDEX(現金給付!AX:AX,MATCH($A25,現金給付!$C:$C,0),1)</f>
        <v>0</v>
      </c>
      <c r="EA25" s="16">
        <f>INDEX(現金給付!AY:AY,MATCH($A25,現金給付!$C:$C,0),1)</f>
        <v>0</v>
      </c>
      <c r="EB25" s="16">
        <f>INDEX(現金給付!BF:BF,MATCH($A25,現金給付!$C:$C,0),1)</f>
        <v>0</v>
      </c>
      <c r="EC25" s="16">
        <f>INDEX(現金給付!BG:BG,MATCH($A25,現金給付!$C:$C,0),1)</f>
        <v>0</v>
      </c>
      <c r="ED25" s="16">
        <f>INDEX(現金給付!BV:BV,MATCH($A25,現金給付!$C:$C,0),1)</f>
        <v>0</v>
      </c>
      <c r="EE25" s="16">
        <f>INDEX(現金給付!BW:BW,MATCH($A25,現金給付!$C:$C,0),1)</f>
        <v>0</v>
      </c>
      <c r="EF25" s="16">
        <v>0</v>
      </c>
      <c r="EG25" s="16">
        <v>0</v>
      </c>
      <c r="EH25" s="16">
        <f t="shared" si="51"/>
        <v>135</v>
      </c>
      <c r="EI25" s="16">
        <f t="shared" si="52"/>
        <v>967158</v>
      </c>
      <c r="EK25" s="7">
        <f t="shared" si="53"/>
        <v>9235</v>
      </c>
      <c r="EL25" s="7">
        <f t="shared" si="54"/>
        <v>334215149</v>
      </c>
      <c r="EN25" s="69">
        <f>ROUND(EL25/INDEX(被保険者数!O:O,MATCH(A25,被保険者数!A:A,0),1),0)</f>
        <v>213012</v>
      </c>
      <c r="EO25" s="1">
        <f t="shared" si="55"/>
        <v>1</v>
      </c>
      <c r="EP25" s="69">
        <f t="shared" si="39"/>
        <v>192745500</v>
      </c>
      <c r="EQ25" s="69">
        <f t="shared" si="40"/>
        <v>84621170</v>
      </c>
      <c r="ER25" s="69">
        <f t="shared" si="41"/>
        <v>56848479</v>
      </c>
      <c r="ES25" s="69">
        <f>ROUND(EP25/INDEX(被保険者数!O:O,MATCH(A25,被保険者数!A:A,0),1),0)</f>
        <v>122846</v>
      </c>
      <c r="ET25" s="69">
        <f t="shared" si="56"/>
        <v>1</v>
      </c>
      <c r="EU25" s="69">
        <f>ROUND(EQ25/INDEX(被保険者数!O:O,MATCH(A25,被保険者数!A:A,0),1),0)</f>
        <v>53933</v>
      </c>
      <c r="EV25" s="1">
        <f t="shared" si="57"/>
        <v>2</v>
      </c>
    </row>
    <row r="26" spans="1:152" s="1" customFormat="1" ht="15.95" customHeight="1" x14ac:dyDescent="0.15">
      <c r="A26" s="2" t="s">
        <v>46</v>
      </c>
      <c r="B26" s="6">
        <v>427</v>
      </c>
      <c r="C26" s="7">
        <v>285568680</v>
      </c>
      <c r="D26" s="7">
        <v>199897973</v>
      </c>
      <c r="E26" s="7">
        <v>41794509</v>
      </c>
      <c r="F26" s="7">
        <v>43609597</v>
      </c>
      <c r="G26" s="7">
        <v>266601</v>
      </c>
      <c r="H26" s="7">
        <v>7859</v>
      </c>
      <c r="I26" s="7">
        <v>144747840</v>
      </c>
      <c r="J26" s="7">
        <v>101323491</v>
      </c>
      <c r="K26" s="7">
        <v>6929137</v>
      </c>
      <c r="L26" s="7">
        <v>35165186</v>
      </c>
      <c r="M26" s="7">
        <v>1330026</v>
      </c>
      <c r="N26" s="7">
        <f t="shared" si="0"/>
        <v>8286</v>
      </c>
      <c r="O26" s="7">
        <f t="shared" si="1"/>
        <v>430316520</v>
      </c>
      <c r="P26" s="7">
        <f t="shared" si="2"/>
        <v>301221464</v>
      </c>
      <c r="Q26" s="7">
        <f t="shared" si="3"/>
        <v>48723646</v>
      </c>
      <c r="R26" s="7">
        <f t="shared" si="4"/>
        <v>78774783</v>
      </c>
      <c r="S26" s="7">
        <f t="shared" si="5"/>
        <v>1596627</v>
      </c>
      <c r="T26" s="6">
        <v>1</v>
      </c>
      <c r="U26" s="7">
        <v>257740</v>
      </c>
      <c r="V26" s="7">
        <v>180420</v>
      </c>
      <c r="W26" s="7">
        <v>0</v>
      </c>
      <c r="X26" s="7">
        <v>77320</v>
      </c>
      <c r="Y26" s="7">
        <v>0</v>
      </c>
      <c r="Z26" s="7">
        <v>1208</v>
      </c>
      <c r="AA26" s="7">
        <v>16558900</v>
      </c>
      <c r="AB26" s="7">
        <v>11591230</v>
      </c>
      <c r="AC26" s="7">
        <v>0</v>
      </c>
      <c r="AD26" s="7">
        <v>4967670</v>
      </c>
      <c r="AE26" s="7">
        <v>0</v>
      </c>
      <c r="AF26" s="7">
        <f t="shared" si="6"/>
        <v>1209</v>
      </c>
      <c r="AG26" s="7">
        <f t="shared" si="7"/>
        <v>16816640</v>
      </c>
      <c r="AH26" s="7">
        <f t="shared" si="8"/>
        <v>11771650</v>
      </c>
      <c r="AI26" s="7">
        <f t="shared" si="9"/>
        <v>0</v>
      </c>
      <c r="AJ26" s="7">
        <f t="shared" si="10"/>
        <v>5044990</v>
      </c>
      <c r="AK26" s="7">
        <f t="shared" si="11"/>
        <v>0</v>
      </c>
      <c r="AL26" s="6">
        <f t="shared" si="12"/>
        <v>9495</v>
      </c>
      <c r="AM26" s="7">
        <f t="shared" si="13"/>
        <v>447133160</v>
      </c>
      <c r="AN26" s="7">
        <f t="shared" si="14"/>
        <v>312993114</v>
      </c>
      <c r="AO26" s="7">
        <f t="shared" si="15"/>
        <v>48723646</v>
      </c>
      <c r="AP26" s="7">
        <f t="shared" si="16"/>
        <v>83819773</v>
      </c>
      <c r="AQ26" s="7">
        <f t="shared" si="17"/>
        <v>1596627</v>
      </c>
      <c r="AR26" s="7">
        <v>5548</v>
      </c>
      <c r="AS26" s="7">
        <v>74562250</v>
      </c>
      <c r="AT26" s="7">
        <v>52193575</v>
      </c>
      <c r="AU26" s="7">
        <v>1039321</v>
      </c>
      <c r="AV26" s="7">
        <v>20297546</v>
      </c>
      <c r="AW26" s="7">
        <v>1031808</v>
      </c>
      <c r="AX26" s="7">
        <f t="shared" si="18"/>
        <v>15043</v>
      </c>
      <c r="AY26" s="7">
        <f t="shared" si="19"/>
        <v>521695410</v>
      </c>
      <c r="AZ26" s="7">
        <f t="shared" si="20"/>
        <v>365186689</v>
      </c>
      <c r="BA26" s="7">
        <f t="shared" si="21"/>
        <v>49762967</v>
      </c>
      <c r="BB26" s="7">
        <f t="shared" si="22"/>
        <v>104117319</v>
      </c>
      <c r="BC26" s="7">
        <f t="shared" si="23"/>
        <v>2628435</v>
      </c>
      <c r="BD26" s="6">
        <v>415</v>
      </c>
      <c r="BE26" s="7">
        <v>12591097</v>
      </c>
      <c r="BF26" s="7">
        <v>2970827</v>
      </c>
      <c r="BG26" s="7">
        <v>0</v>
      </c>
      <c r="BH26" s="7">
        <v>9620270</v>
      </c>
      <c r="BI26" s="7">
        <v>0</v>
      </c>
      <c r="BJ26" s="7">
        <v>1</v>
      </c>
      <c r="BK26" s="7">
        <v>3500</v>
      </c>
      <c r="BL26" s="7">
        <v>1050</v>
      </c>
      <c r="BM26" s="7">
        <v>0</v>
      </c>
      <c r="BN26" s="7">
        <v>2450</v>
      </c>
      <c r="BO26" s="7">
        <v>0</v>
      </c>
      <c r="BP26" s="7">
        <f t="shared" si="24"/>
        <v>416</v>
      </c>
      <c r="BQ26" s="7">
        <f t="shared" si="25"/>
        <v>12594597</v>
      </c>
      <c r="BR26" s="7">
        <f t="shared" si="26"/>
        <v>2971877</v>
      </c>
      <c r="BS26" s="7">
        <f t="shared" si="27"/>
        <v>0</v>
      </c>
      <c r="BT26" s="7">
        <f t="shared" si="28"/>
        <v>9622720</v>
      </c>
      <c r="BU26" s="7">
        <f t="shared" si="29"/>
        <v>0</v>
      </c>
      <c r="BV26" s="6">
        <v>88</v>
      </c>
      <c r="BW26" s="7">
        <v>13320840</v>
      </c>
      <c r="BX26" s="7">
        <v>9324588</v>
      </c>
      <c r="BY26" s="7">
        <v>0</v>
      </c>
      <c r="BZ26" s="7">
        <v>1127205</v>
      </c>
      <c r="CA26" s="7">
        <v>2869047</v>
      </c>
      <c r="CB26" s="7">
        <f t="shared" si="30"/>
        <v>15131</v>
      </c>
      <c r="CC26" s="7">
        <f t="shared" si="31"/>
        <v>547610847</v>
      </c>
      <c r="CD26" s="7">
        <f t="shared" si="32"/>
        <v>377483154</v>
      </c>
      <c r="CE26" s="7">
        <f t="shared" si="33"/>
        <v>49762967</v>
      </c>
      <c r="CF26" s="7">
        <f t="shared" si="34"/>
        <v>114867244</v>
      </c>
      <c r="CG26" s="7">
        <f t="shared" si="35"/>
        <v>5497482</v>
      </c>
      <c r="CH26" s="100">
        <v>168</v>
      </c>
      <c r="CI26" s="101">
        <v>902883</v>
      </c>
      <c r="CJ26" s="101">
        <v>631984</v>
      </c>
      <c r="CK26" s="101">
        <v>0</v>
      </c>
      <c r="CL26" s="101">
        <v>270899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42"/>
        <v>168</v>
      </c>
      <c r="DA26" s="101">
        <f t="shared" si="43"/>
        <v>902883</v>
      </c>
      <c r="DB26" s="101">
        <f t="shared" si="44"/>
        <v>631984</v>
      </c>
      <c r="DC26" s="101">
        <f t="shared" si="45"/>
        <v>0</v>
      </c>
      <c r="DD26" s="101">
        <f t="shared" si="46"/>
        <v>270899</v>
      </c>
      <c r="DE26" s="101">
        <f t="shared" si="36"/>
        <v>0</v>
      </c>
      <c r="DF26" s="101">
        <f t="shared" si="47"/>
        <v>15299</v>
      </c>
      <c r="DG26" s="101">
        <f t="shared" si="48"/>
        <v>548513730</v>
      </c>
      <c r="DH26" s="101">
        <f t="shared" si="49"/>
        <v>378115138</v>
      </c>
      <c r="DI26" s="101">
        <f t="shared" si="50"/>
        <v>49762967</v>
      </c>
      <c r="DJ26" s="101">
        <f t="shared" si="37"/>
        <v>115138143</v>
      </c>
      <c r="DK26" s="101">
        <f t="shared" si="38"/>
        <v>5497482</v>
      </c>
      <c r="DL26" s="101">
        <v>262</v>
      </c>
      <c r="DM26" s="101">
        <v>106</v>
      </c>
      <c r="DN26" s="101">
        <v>368</v>
      </c>
      <c r="DO26" s="101">
        <v>59</v>
      </c>
      <c r="DP26" s="101">
        <v>85</v>
      </c>
      <c r="DR26" s="16">
        <f>INDEX(現金給付!J:J,MATCH($A26,現金給付!$C:$C,0),1)</f>
        <v>168</v>
      </c>
      <c r="DS26" s="16">
        <f>INDEX(現金給付!K:K,MATCH($A26,現金給付!$C:$C,0),1)</f>
        <v>631984</v>
      </c>
      <c r="DT26" s="16">
        <f>INDEX(現金給付!R:R,MATCH($A26,現金給付!$C:$C,0),1)</f>
        <v>11</v>
      </c>
      <c r="DU26" s="16">
        <f>INDEX(現金給付!S:S,MATCH($A26,現金給付!$C:$C,0),1)</f>
        <v>109599</v>
      </c>
      <c r="DV26" s="16">
        <f>INDEX(現金給付!Z:Z,MATCH($A26,現金給付!$C:$C,0),1)</f>
        <v>34</v>
      </c>
      <c r="DW26" s="16">
        <f>INDEX(現金給付!AA:AA,MATCH($A26,現金給付!$C:$C,0),1)</f>
        <v>747502</v>
      </c>
      <c r="DX26" s="16">
        <f>INDEX(現金給付!AP:AP,MATCH($A26,現金給付!$C:$C,0),1)</f>
        <v>16</v>
      </c>
      <c r="DY26" s="16">
        <f>INDEX(現金給付!AQ:AQ,MATCH($A26,現金給付!$C:$C,0),1)</f>
        <v>487271</v>
      </c>
      <c r="DZ26" s="16">
        <f>INDEX(現金給付!AX:AX,MATCH($A26,現金給付!$C:$C,0),1)</f>
        <v>0</v>
      </c>
      <c r="EA26" s="16">
        <f>INDEX(現金給付!AY:AY,MATCH($A26,現金給付!$C:$C,0),1)</f>
        <v>0</v>
      </c>
      <c r="EB26" s="16">
        <f>INDEX(現金給付!BF:BF,MATCH($A26,現金給付!$C:$C,0),1)</f>
        <v>0</v>
      </c>
      <c r="EC26" s="16">
        <f>INDEX(現金給付!BG:BG,MATCH($A26,現金給付!$C:$C,0),1)</f>
        <v>0</v>
      </c>
      <c r="ED26" s="16">
        <f>INDEX(現金給付!BV:BV,MATCH($A26,現金給付!$C:$C,0),1)</f>
        <v>0</v>
      </c>
      <c r="EE26" s="16">
        <f>INDEX(現金給付!BW:BW,MATCH($A26,現金給付!$C:$C,0),1)</f>
        <v>0</v>
      </c>
      <c r="EF26" s="16">
        <v>0</v>
      </c>
      <c r="EG26" s="16">
        <v>0</v>
      </c>
      <c r="EH26" s="16">
        <f t="shared" si="51"/>
        <v>229</v>
      </c>
      <c r="EI26" s="16">
        <f t="shared" si="52"/>
        <v>1976356</v>
      </c>
      <c r="EK26" s="7">
        <f t="shared" si="53"/>
        <v>15360</v>
      </c>
      <c r="EL26" s="7">
        <f t="shared" si="54"/>
        <v>549587203</v>
      </c>
      <c r="EN26" s="69">
        <f>ROUND(EL26/INDEX(被保険者数!O:O,MATCH(A26,被保険者数!A:A,0),1),0)</f>
        <v>187508</v>
      </c>
      <c r="EO26" s="1">
        <f t="shared" si="55"/>
        <v>2</v>
      </c>
      <c r="EP26" s="69">
        <f t="shared" si="39"/>
        <v>285826420</v>
      </c>
      <c r="EQ26" s="69">
        <f t="shared" si="40"/>
        <v>161306740</v>
      </c>
      <c r="ER26" s="69">
        <f t="shared" si="41"/>
        <v>102454043</v>
      </c>
      <c r="ES26" s="69">
        <f>ROUND(EP26/INDEX(被保険者数!O:O,MATCH(A26,被保険者数!A:A,0),1),0)</f>
        <v>97518</v>
      </c>
      <c r="ET26" s="69">
        <f t="shared" si="56"/>
        <v>2</v>
      </c>
      <c r="EU26" s="69">
        <f>ROUND(EQ26/INDEX(被保険者数!O:O,MATCH(A26,被保険者数!A:A,0),1),0)</f>
        <v>55035</v>
      </c>
      <c r="EV26" s="1">
        <f t="shared" si="57"/>
        <v>1</v>
      </c>
    </row>
    <row r="27" spans="1:152" s="1" customFormat="1" ht="15.95" customHeight="1" x14ac:dyDescent="0.15">
      <c r="A27" s="2" t="s">
        <v>47</v>
      </c>
      <c r="B27" s="6">
        <v>242</v>
      </c>
      <c r="C27" s="7">
        <v>160560760</v>
      </c>
      <c r="D27" s="7">
        <v>112392471</v>
      </c>
      <c r="E27" s="7">
        <v>23960110</v>
      </c>
      <c r="F27" s="7">
        <v>23031202</v>
      </c>
      <c r="G27" s="7">
        <v>1176977</v>
      </c>
      <c r="H27" s="7">
        <v>4600</v>
      </c>
      <c r="I27" s="7">
        <v>77938120</v>
      </c>
      <c r="J27" s="7">
        <v>54556682</v>
      </c>
      <c r="K27" s="7">
        <v>2851482</v>
      </c>
      <c r="L27" s="7">
        <v>19557639</v>
      </c>
      <c r="M27" s="7">
        <v>972317</v>
      </c>
      <c r="N27" s="7">
        <f t="shared" si="0"/>
        <v>4842</v>
      </c>
      <c r="O27" s="7">
        <f t="shared" si="1"/>
        <v>238498880</v>
      </c>
      <c r="P27" s="7">
        <f t="shared" si="2"/>
        <v>166949153</v>
      </c>
      <c r="Q27" s="7">
        <f t="shared" si="3"/>
        <v>26811592</v>
      </c>
      <c r="R27" s="7">
        <f t="shared" si="4"/>
        <v>42588841</v>
      </c>
      <c r="S27" s="7">
        <f t="shared" si="5"/>
        <v>2149294</v>
      </c>
      <c r="T27" s="6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832</v>
      </c>
      <c r="AA27" s="7">
        <v>10377040</v>
      </c>
      <c r="AB27" s="7">
        <v>7263928</v>
      </c>
      <c r="AC27" s="7">
        <v>0</v>
      </c>
      <c r="AD27" s="7">
        <v>3084009</v>
      </c>
      <c r="AE27" s="7">
        <v>29103</v>
      </c>
      <c r="AF27" s="7">
        <f t="shared" si="6"/>
        <v>832</v>
      </c>
      <c r="AG27" s="7">
        <f t="shared" si="7"/>
        <v>10377040</v>
      </c>
      <c r="AH27" s="7">
        <f t="shared" si="8"/>
        <v>7263928</v>
      </c>
      <c r="AI27" s="7">
        <f t="shared" si="9"/>
        <v>0</v>
      </c>
      <c r="AJ27" s="7">
        <f t="shared" si="10"/>
        <v>3084009</v>
      </c>
      <c r="AK27" s="7">
        <f t="shared" si="11"/>
        <v>29103</v>
      </c>
      <c r="AL27" s="6">
        <f t="shared" si="12"/>
        <v>5674</v>
      </c>
      <c r="AM27" s="7">
        <f t="shared" si="13"/>
        <v>248875920</v>
      </c>
      <c r="AN27" s="7">
        <f t="shared" si="14"/>
        <v>174213081</v>
      </c>
      <c r="AO27" s="7">
        <f t="shared" si="15"/>
        <v>26811592</v>
      </c>
      <c r="AP27" s="7">
        <f t="shared" si="16"/>
        <v>45672850</v>
      </c>
      <c r="AQ27" s="7">
        <f t="shared" si="17"/>
        <v>2178397</v>
      </c>
      <c r="AR27" s="7">
        <v>3266</v>
      </c>
      <c r="AS27" s="7">
        <v>42287300</v>
      </c>
      <c r="AT27" s="7">
        <v>29601110</v>
      </c>
      <c r="AU27" s="7">
        <v>829901</v>
      </c>
      <c r="AV27" s="7">
        <v>10683007</v>
      </c>
      <c r="AW27" s="7">
        <v>1173282</v>
      </c>
      <c r="AX27" s="7">
        <f t="shared" si="18"/>
        <v>8940</v>
      </c>
      <c r="AY27" s="7">
        <f t="shared" si="19"/>
        <v>291163220</v>
      </c>
      <c r="AZ27" s="7">
        <f t="shared" si="20"/>
        <v>203814191</v>
      </c>
      <c r="BA27" s="7">
        <f t="shared" si="21"/>
        <v>27641493</v>
      </c>
      <c r="BB27" s="7">
        <f t="shared" si="22"/>
        <v>56355857</v>
      </c>
      <c r="BC27" s="7">
        <f t="shared" si="23"/>
        <v>3351679</v>
      </c>
      <c r="BD27" s="6">
        <v>236</v>
      </c>
      <c r="BE27" s="7">
        <v>6610546</v>
      </c>
      <c r="BF27" s="7">
        <v>1759116</v>
      </c>
      <c r="BG27" s="7">
        <v>0</v>
      </c>
      <c r="BH27" s="7">
        <v>4851430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f t="shared" si="24"/>
        <v>236</v>
      </c>
      <c r="BQ27" s="7">
        <f t="shared" si="25"/>
        <v>6610546</v>
      </c>
      <c r="BR27" s="7">
        <f t="shared" si="26"/>
        <v>1759116</v>
      </c>
      <c r="BS27" s="7">
        <f t="shared" si="27"/>
        <v>0</v>
      </c>
      <c r="BT27" s="7">
        <f t="shared" si="28"/>
        <v>4851430</v>
      </c>
      <c r="BU27" s="7">
        <f t="shared" si="29"/>
        <v>0</v>
      </c>
      <c r="BV27" s="6">
        <v>56</v>
      </c>
      <c r="BW27" s="7">
        <v>9644130</v>
      </c>
      <c r="BX27" s="7">
        <v>6750891</v>
      </c>
      <c r="BY27" s="7">
        <v>0</v>
      </c>
      <c r="BZ27" s="7">
        <v>579948</v>
      </c>
      <c r="CA27" s="7">
        <v>2313291</v>
      </c>
      <c r="CB27" s="7">
        <f t="shared" si="30"/>
        <v>8996</v>
      </c>
      <c r="CC27" s="7">
        <f t="shared" si="31"/>
        <v>307417896</v>
      </c>
      <c r="CD27" s="7">
        <f t="shared" si="32"/>
        <v>212324198</v>
      </c>
      <c r="CE27" s="7">
        <f t="shared" si="33"/>
        <v>27641493</v>
      </c>
      <c r="CF27" s="7">
        <f t="shared" si="34"/>
        <v>61787235</v>
      </c>
      <c r="CG27" s="7">
        <f t="shared" si="35"/>
        <v>5664970</v>
      </c>
      <c r="CH27" s="100">
        <v>107</v>
      </c>
      <c r="CI27" s="101">
        <v>496314</v>
      </c>
      <c r="CJ27" s="101">
        <v>347392</v>
      </c>
      <c r="CK27" s="101">
        <v>0</v>
      </c>
      <c r="CL27" s="101">
        <v>148922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42"/>
        <v>107</v>
      </c>
      <c r="DA27" s="101">
        <f t="shared" si="43"/>
        <v>496314</v>
      </c>
      <c r="DB27" s="101">
        <f t="shared" si="44"/>
        <v>347392</v>
      </c>
      <c r="DC27" s="101">
        <f t="shared" si="45"/>
        <v>0</v>
      </c>
      <c r="DD27" s="101">
        <f t="shared" si="46"/>
        <v>148922</v>
      </c>
      <c r="DE27" s="101">
        <f t="shared" si="36"/>
        <v>0</v>
      </c>
      <c r="DF27" s="101">
        <f t="shared" si="47"/>
        <v>9103</v>
      </c>
      <c r="DG27" s="101">
        <f t="shared" si="48"/>
        <v>307914210</v>
      </c>
      <c r="DH27" s="101">
        <f t="shared" si="49"/>
        <v>212671590</v>
      </c>
      <c r="DI27" s="101">
        <f t="shared" si="50"/>
        <v>27641493</v>
      </c>
      <c r="DJ27" s="101">
        <f t="shared" si="37"/>
        <v>61936157</v>
      </c>
      <c r="DK27" s="101">
        <f t="shared" si="38"/>
        <v>5664970</v>
      </c>
      <c r="DL27" s="101">
        <v>151</v>
      </c>
      <c r="DM27" s="101">
        <v>52</v>
      </c>
      <c r="DN27" s="101">
        <v>203</v>
      </c>
      <c r="DO27" s="101">
        <v>24</v>
      </c>
      <c r="DP27" s="101">
        <v>28</v>
      </c>
      <c r="DR27" s="16">
        <f>INDEX(現金給付!J:J,MATCH($A27,現金給付!$C:$C,0),1)</f>
        <v>107</v>
      </c>
      <c r="DS27" s="16">
        <f>INDEX(現金給付!K:K,MATCH($A27,現金給付!$C:$C,0),1)</f>
        <v>347392</v>
      </c>
      <c r="DT27" s="16">
        <f>INDEX(現金給付!R:R,MATCH($A27,現金給付!$C:$C,0),1)</f>
        <v>10</v>
      </c>
      <c r="DU27" s="16">
        <f>INDEX(現金給付!S:S,MATCH($A27,現金給付!$C:$C,0),1)</f>
        <v>96289</v>
      </c>
      <c r="DV27" s="16">
        <f>INDEX(現金給付!Z:Z,MATCH($A27,現金給付!$C:$C,0),1)</f>
        <v>0</v>
      </c>
      <c r="DW27" s="16">
        <f>INDEX(現金給付!AA:AA,MATCH($A27,現金給付!$C:$C,0),1)</f>
        <v>0</v>
      </c>
      <c r="DX27" s="16">
        <f>INDEX(現金給付!AP:AP,MATCH($A27,現金給付!$C:$C,0),1)</f>
        <v>15</v>
      </c>
      <c r="DY27" s="16">
        <f>INDEX(現金給付!AQ:AQ,MATCH($A27,現金給付!$C:$C,0),1)</f>
        <v>456072</v>
      </c>
      <c r="DZ27" s="16">
        <f>INDEX(現金給付!AX:AX,MATCH($A27,現金給付!$C:$C,0),1)</f>
        <v>1</v>
      </c>
      <c r="EA27" s="16">
        <f>INDEX(現金給付!AY:AY,MATCH($A27,現金給付!$C:$C,0),1)</f>
        <v>4459</v>
      </c>
      <c r="EB27" s="16">
        <f>INDEX(現金給付!BF:BF,MATCH($A27,現金給付!$C:$C,0),1)</f>
        <v>0</v>
      </c>
      <c r="EC27" s="16">
        <f>INDEX(現金給付!BG:BG,MATCH($A27,現金給付!$C:$C,0),1)</f>
        <v>0</v>
      </c>
      <c r="ED27" s="16">
        <f>INDEX(現金給付!BV:BV,MATCH($A27,現金給付!$C:$C,0),1)</f>
        <v>0</v>
      </c>
      <c r="EE27" s="16">
        <f>INDEX(現金給付!BW:BW,MATCH($A27,現金給付!$C:$C,0),1)</f>
        <v>0</v>
      </c>
      <c r="EF27" s="16">
        <v>0</v>
      </c>
      <c r="EG27" s="16">
        <v>0</v>
      </c>
      <c r="EH27" s="16">
        <f t="shared" si="51"/>
        <v>133</v>
      </c>
      <c r="EI27" s="16">
        <f t="shared" si="52"/>
        <v>904212</v>
      </c>
      <c r="EK27" s="7">
        <f t="shared" si="53"/>
        <v>9129</v>
      </c>
      <c r="EL27" s="7">
        <f t="shared" si="54"/>
        <v>308322108</v>
      </c>
      <c r="EN27" s="69">
        <f>ROUND(EL27/INDEX(被保険者数!O:O,MATCH(A27,被保険者数!A:A,0),1),0)</f>
        <v>147311</v>
      </c>
      <c r="EO27" s="1">
        <f t="shared" si="55"/>
        <v>3</v>
      </c>
      <c r="EP27" s="69">
        <f t="shared" si="39"/>
        <v>160560760</v>
      </c>
      <c r="EQ27" s="69">
        <f t="shared" si="40"/>
        <v>88315160</v>
      </c>
      <c r="ER27" s="69">
        <f t="shared" si="41"/>
        <v>59446188</v>
      </c>
      <c r="ES27" s="69">
        <f>ROUND(EP27/INDEX(被保険者数!O:O,MATCH(A27,被保険者数!A:A,0),1),0)</f>
        <v>76713</v>
      </c>
      <c r="ET27" s="69">
        <f t="shared" si="56"/>
        <v>3</v>
      </c>
      <c r="EU27" s="69">
        <f>ROUND(EQ27/INDEX(被保険者数!O:O,MATCH(A27,被保険者数!A:A,0),1),0)</f>
        <v>42195</v>
      </c>
      <c r="EV27" s="1">
        <f t="shared" si="57"/>
        <v>3</v>
      </c>
    </row>
    <row r="28" spans="1:152" s="1" customFormat="1" ht="15.95" customHeight="1" x14ac:dyDescent="0.15">
      <c r="A28" s="2" t="s">
        <v>48</v>
      </c>
      <c r="B28" s="6">
        <v>93</v>
      </c>
      <c r="C28" s="7">
        <v>56439210</v>
      </c>
      <c r="D28" s="7">
        <v>39507446</v>
      </c>
      <c r="E28" s="7">
        <v>7008411</v>
      </c>
      <c r="F28" s="7">
        <v>9923353</v>
      </c>
      <c r="G28" s="7">
        <v>0</v>
      </c>
      <c r="H28" s="7">
        <v>1851</v>
      </c>
      <c r="I28" s="7">
        <v>26891220</v>
      </c>
      <c r="J28" s="7">
        <v>18823854</v>
      </c>
      <c r="K28" s="7">
        <v>559334</v>
      </c>
      <c r="L28" s="7">
        <v>7469376</v>
      </c>
      <c r="M28" s="7">
        <v>38656</v>
      </c>
      <c r="N28" s="7">
        <f t="shared" si="0"/>
        <v>1944</v>
      </c>
      <c r="O28" s="7">
        <f t="shared" si="1"/>
        <v>83330430</v>
      </c>
      <c r="P28" s="7">
        <f t="shared" si="2"/>
        <v>58331300</v>
      </c>
      <c r="Q28" s="7">
        <f t="shared" si="3"/>
        <v>7567745</v>
      </c>
      <c r="R28" s="7">
        <f t="shared" si="4"/>
        <v>17392729</v>
      </c>
      <c r="S28" s="7">
        <f t="shared" si="5"/>
        <v>38656</v>
      </c>
      <c r="T28" s="6">
        <v>0</v>
      </c>
      <c r="U28" s="7">
        <v>-8750</v>
      </c>
      <c r="V28" s="7">
        <v>-6125</v>
      </c>
      <c r="W28" s="7">
        <v>-2537</v>
      </c>
      <c r="X28" s="7">
        <v>-88</v>
      </c>
      <c r="Y28" s="7">
        <v>0</v>
      </c>
      <c r="Z28" s="7">
        <v>283</v>
      </c>
      <c r="AA28" s="7">
        <v>3464470</v>
      </c>
      <c r="AB28" s="7">
        <v>2425129</v>
      </c>
      <c r="AC28" s="7">
        <v>0</v>
      </c>
      <c r="AD28" s="7">
        <v>1039341</v>
      </c>
      <c r="AE28" s="7">
        <v>0</v>
      </c>
      <c r="AF28" s="7">
        <f t="shared" si="6"/>
        <v>283</v>
      </c>
      <c r="AG28" s="7">
        <f t="shared" si="7"/>
        <v>3455720</v>
      </c>
      <c r="AH28" s="7">
        <f t="shared" si="8"/>
        <v>2419004</v>
      </c>
      <c r="AI28" s="7">
        <f t="shared" si="9"/>
        <v>-2537</v>
      </c>
      <c r="AJ28" s="7">
        <f t="shared" si="10"/>
        <v>1039253</v>
      </c>
      <c r="AK28" s="7">
        <f t="shared" si="11"/>
        <v>0</v>
      </c>
      <c r="AL28" s="6">
        <f t="shared" si="12"/>
        <v>2227</v>
      </c>
      <c r="AM28" s="7">
        <f t="shared" si="13"/>
        <v>86786150</v>
      </c>
      <c r="AN28" s="7">
        <f t="shared" si="14"/>
        <v>60750304</v>
      </c>
      <c r="AO28" s="7">
        <f t="shared" si="15"/>
        <v>7565208</v>
      </c>
      <c r="AP28" s="7">
        <f t="shared" si="16"/>
        <v>18431982</v>
      </c>
      <c r="AQ28" s="7">
        <f t="shared" si="17"/>
        <v>38656</v>
      </c>
      <c r="AR28" s="7">
        <v>1406</v>
      </c>
      <c r="AS28" s="7">
        <v>15827770</v>
      </c>
      <c r="AT28" s="7">
        <v>11079439</v>
      </c>
      <c r="AU28" s="7">
        <v>0</v>
      </c>
      <c r="AV28" s="7">
        <v>4698199</v>
      </c>
      <c r="AW28" s="7">
        <v>50132</v>
      </c>
      <c r="AX28" s="7">
        <f t="shared" si="18"/>
        <v>3633</v>
      </c>
      <c r="AY28" s="7">
        <f t="shared" si="19"/>
        <v>102613920</v>
      </c>
      <c r="AZ28" s="7">
        <f t="shared" si="20"/>
        <v>71829743</v>
      </c>
      <c r="BA28" s="7">
        <f t="shared" si="21"/>
        <v>7565208</v>
      </c>
      <c r="BB28" s="7">
        <f t="shared" si="22"/>
        <v>23130181</v>
      </c>
      <c r="BC28" s="7">
        <f t="shared" si="23"/>
        <v>88788</v>
      </c>
      <c r="BD28" s="6">
        <v>90</v>
      </c>
      <c r="BE28" s="7">
        <v>2622250</v>
      </c>
      <c r="BF28" s="7">
        <v>660570</v>
      </c>
      <c r="BG28" s="7">
        <v>0</v>
      </c>
      <c r="BH28" s="7">
        <v>1961680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f t="shared" si="24"/>
        <v>90</v>
      </c>
      <c r="BQ28" s="7">
        <f t="shared" si="25"/>
        <v>2622250</v>
      </c>
      <c r="BR28" s="7">
        <f t="shared" si="26"/>
        <v>660570</v>
      </c>
      <c r="BS28" s="7">
        <f t="shared" si="27"/>
        <v>0</v>
      </c>
      <c r="BT28" s="7">
        <f t="shared" si="28"/>
        <v>1961680</v>
      </c>
      <c r="BU28" s="7">
        <f t="shared" si="29"/>
        <v>0</v>
      </c>
      <c r="BV28" s="6">
        <v>9</v>
      </c>
      <c r="BW28" s="7">
        <v>517710</v>
      </c>
      <c r="BX28" s="7">
        <v>362397</v>
      </c>
      <c r="BY28" s="7">
        <v>0</v>
      </c>
      <c r="BZ28" s="7">
        <v>135587</v>
      </c>
      <c r="CA28" s="7">
        <v>19726</v>
      </c>
      <c r="CB28" s="7">
        <f t="shared" si="30"/>
        <v>3642</v>
      </c>
      <c r="CC28" s="7">
        <f t="shared" si="31"/>
        <v>105753880</v>
      </c>
      <c r="CD28" s="7">
        <f t="shared" si="32"/>
        <v>72852710</v>
      </c>
      <c r="CE28" s="7">
        <f t="shared" si="33"/>
        <v>7565208</v>
      </c>
      <c r="CF28" s="7">
        <f t="shared" si="34"/>
        <v>25227448</v>
      </c>
      <c r="CG28" s="7">
        <f t="shared" si="35"/>
        <v>108514</v>
      </c>
      <c r="CH28" s="100">
        <v>31</v>
      </c>
      <c r="CI28" s="101">
        <v>196013</v>
      </c>
      <c r="CJ28" s="101">
        <v>137199</v>
      </c>
      <c r="CK28" s="101">
        <v>0</v>
      </c>
      <c r="CL28" s="101">
        <v>58814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42"/>
        <v>31</v>
      </c>
      <c r="DA28" s="101">
        <f t="shared" si="43"/>
        <v>196013</v>
      </c>
      <c r="DB28" s="101">
        <f t="shared" si="44"/>
        <v>137199</v>
      </c>
      <c r="DC28" s="101">
        <f t="shared" si="45"/>
        <v>0</v>
      </c>
      <c r="DD28" s="101">
        <f t="shared" si="46"/>
        <v>58814</v>
      </c>
      <c r="DE28" s="101">
        <f t="shared" si="36"/>
        <v>0</v>
      </c>
      <c r="DF28" s="101">
        <f t="shared" si="47"/>
        <v>3673</v>
      </c>
      <c r="DG28" s="101">
        <f t="shared" si="48"/>
        <v>105949893</v>
      </c>
      <c r="DH28" s="101">
        <f t="shared" si="49"/>
        <v>72989909</v>
      </c>
      <c r="DI28" s="101">
        <f t="shared" si="50"/>
        <v>7565208</v>
      </c>
      <c r="DJ28" s="101">
        <f t="shared" si="37"/>
        <v>25286262</v>
      </c>
      <c r="DK28" s="101">
        <f t="shared" si="38"/>
        <v>108514</v>
      </c>
      <c r="DL28" s="101">
        <v>50</v>
      </c>
      <c r="DM28" s="101">
        <v>11</v>
      </c>
      <c r="DN28" s="101">
        <v>61</v>
      </c>
      <c r="DO28" s="101">
        <v>1</v>
      </c>
      <c r="DP28" s="101">
        <v>22</v>
      </c>
      <c r="DR28" s="16">
        <f>INDEX(現金給付!J:J,MATCH($A28,現金給付!$C:$C,0),1)</f>
        <v>31</v>
      </c>
      <c r="DS28" s="16">
        <f>INDEX(現金給付!K:K,MATCH($A28,現金給付!$C:$C,0),1)</f>
        <v>137199</v>
      </c>
      <c r="DT28" s="16">
        <f>INDEX(現金給付!R:R,MATCH($A28,現金給付!$C:$C,0),1)</f>
        <v>8</v>
      </c>
      <c r="DU28" s="16">
        <f>INDEX(現金給付!S:S,MATCH($A28,現金給付!$C:$C,0),1)</f>
        <v>94708</v>
      </c>
      <c r="DV28" s="16">
        <f>INDEX(現金給付!Z:Z,MATCH($A28,現金給付!$C:$C,0),1)</f>
        <v>4</v>
      </c>
      <c r="DW28" s="16">
        <f>INDEX(現金給付!AA:AA,MATCH($A28,現金給付!$C:$C,0),1)</f>
        <v>38220</v>
      </c>
      <c r="DX28" s="16">
        <f>INDEX(現金給付!AP:AP,MATCH($A28,現金給付!$C:$C,0),1)</f>
        <v>5</v>
      </c>
      <c r="DY28" s="16">
        <f>INDEX(現金給付!AQ:AQ,MATCH($A28,現金給付!$C:$C,0),1)</f>
        <v>183954</v>
      </c>
      <c r="DZ28" s="16">
        <f>INDEX(現金給付!AX:AX,MATCH($A28,現金給付!$C:$C,0),1)</f>
        <v>0</v>
      </c>
      <c r="EA28" s="16">
        <f>INDEX(現金給付!AY:AY,MATCH($A28,現金給付!$C:$C,0),1)</f>
        <v>0</v>
      </c>
      <c r="EB28" s="16">
        <f>INDEX(現金給付!BF:BF,MATCH($A28,現金給付!$C:$C,0),1)</f>
        <v>0</v>
      </c>
      <c r="EC28" s="16">
        <f>INDEX(現金給付!BG:BG,MATCH($A28,現金給付!$C:$C,0),1)</f>
        <v>0</v>
      </c>
      <c r="ED28" s="16">
        <f>INDEX(現金給付!BV:BV,MATCH($A28,現金給付!$C:$C,0),1)</f>
        <v>0</v>
      </c>
      <c r="EE28" s="16">
        <f>INDEX(現金給付!BW:BW,MATCH($A28,現金給付!$C:$C,0),1)</f>
        <v>0</v>
      </c>
      <c r="EF28" s="16">
        <v>0</v>
      </c>
      <c r="EG28" s="16">
        <v>0</v>
      </c>
      <c r="EH28" s="16">
        <f t="shared" si="51"/>
        <v>48</v>
      </c>
      <c r="EI28" s="16">
        <f t="shared" si="52"/>
        <v>454081</v>
      </c>
      <c r="EK28" s="7">
        <f t="shared" si="53"/>
        <v>3690</v>
      </c>
      <c r="EL28" s="7">
        <f t="shared" si="54"/>
        <v>106207961</v>
      </c>
      <c r="EN28" s="69">
        <f>ROUND(EL28/INDEX(被保険者数!O:O,MATCH(A28,被保険者数!A:A,0),1),0)</f>
        <v>51062</v>
      </c>
      <c r="EO28" s="1">
        <f t="shared" si="55"/>
        <v>25</v>
      </c>
      <c r="EP28" s="69">
        <f t="shared" si="39"/>
        <v>56430460</v>
      </c>
      <c r="EQ28" s="69">
        <f t="shared" si="40"/>
        <v>30355690</v>
      </c>
      <c r="ER28" s="69">
        <f t="shared" si="41"/>
        <v>19421811</v>
      </c>
      <c r="ES28" s="69">
        <f>ROUND(EP28/INDEX(被保険者数!O:O,MATCH(A28,被保険者数!A:A,0),1),0)</f>
        <v>27130</v>
      </c>
      <c r="ET28" s="69">
        <f t="shared" si="56"/>
        <v>24</v>
      </c>
      <c r="EU28" s="69">
        <f>ROUND(EQ28/INDEX(被保険者数!O:O,MATCH(A28,被保険者数!A:A,0),1),0)</f>
        <v>14594</v>
      </c>
      <c r="EV28" s="1">
        <f t="shared" si="57"/>
        <v>25</v>
      </c>
    </row>
    <row r="29" spans="1:152" s="1" customFormat="1" ht="15.95" customHeight="1" x14ac:dyDescent="0.15">
      <c r="A29" s="2" t="s">
        <v>49</v>
      </c>
      <c r="B29" s="6">
        <v>201</v>
      </c>
      <c r="C29" s="7">
        <v>121896520</v>
      </c>
      <c r="D29" s="7">
        <v>85327513</v>
      </c>
      <c r="E29" s="7">
        <v>19499427</v>
      </c>
      <c r="F29" s="7">
        <v>16082546</v>
      </c>
      <c r="G29" s="7">
        <v>987034</v>
      </c>
      <c r="H29" s="7">
        <v>4074</v>
      </c>
      <c r="I29" s="7">
        <v>57394860</v>
      </c>
      <c r="J29" s="7">
        <v>40176402</v>
      </c>
      <c r="K29" s="7">
        <v>661186</v>
      </c>
      <c r="L29" s="7">
        <v>16203392</v>
      </c>
      <c r="M29" s="7">
        <v>353880</v>
      </c>
      <c r="N29" s="7">
        <f t="shared" si="0"/>
        <v>4275</v>
      </c>
      <c r="O29" s="7">
        <f t="shared" si="1"/>
        <v>179291380</v>
      </c>
      <c r="P29" s="7">
        <f t="shared" si="2"/>
        <v>125503915</v>
      </c>
      <c r="Q29" s="7">
        <f t="shared" si="3"/>
        <v>20160613</v>
      </c>
      <c r="R29" s="7">
        <f t="shared" si="4"/>
        <v>32285938</v>
      </c>
      <c r="S29" s="7">
        <f t="shared" si="5"/>
        <v>1340914</v>
      </c>
      <c r="T29" s="6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677</v>
      </c>
      <c r="AA29" s="7">
        <v>8397350</v>
      </c>
      <c r="AB29" s="7">
        <v>5878145</v>
      </c>
      <c r="AC29" s="7">
        <v>0</v>
      </c>
      <c r="AD29" s="7">
        <v>2519205</v>
      </c>
      <c r="AE29" s="7">
        <v>0</v>
      </c>
      <c r="AF29" s="7">
        <f t="shared" si="6"/>
        <v>677</v>
      </c>
      <c r="AG29" s="7">
        <f t="shared" si="7"/>
        <v>8397350</v>
      </c>
      <c r="AH29" s="7">
        <f t="shared" si="8"/>
        <v>5878145</v>
      </c>
      <c r="AI29" s="7">
        <f t="shared" si="9"/>
        <v>0</v>
      </c>
      <c r="AJ29" s="7">
        <f t="shared" si="10"/>
        <v>2519205</v>
      </c>
      <c r="AK29" s="7">
        <f t="shared" si="11"/>
        <v>0</v>
      </c>
      <c r="AL29" s="6">
        <f t="shared" si="12"/>
        <v>4952</v>
      </c>
      <c r="AM29" s="7">
        <f t="shared" si="13"/>
        <v>187688730</v>
      </c>
      <c r="AN29" s="7">
        <f t="shared" si="14"/>
        <v>131382060</v>
      </c>
      <c r="AO29" s="7">
        <f t="shared" si="15"/>
        <v>20160613</v>
      </c>
      <c r="AP29" s="7">
        <f t="shared" si="16"/>
        <v>34805143</v>
      </c>
      <c r="AQ29" s="7">
        <f t="shared" si="17"/>
        <v>1340914</v>
      </c>
      <c r="AR29" s="7">
        <v>3000</v>
      </c>
      <c r="AS29" s="7">
        <v>36956600</v>
      </c>
      <c r="AT29" s="7">
        <v>25869620</v>
      </c>
      <c r="AU29" s="7">
        <v>0</v>
      </c>
      <c r="AV29" s="7">
        <v>10826818</v>
      </c>
      <c r="AW29" s="7">
        <v>260162</v>
      </c>
      <c r="AX29" s="7">
        <f t="shared" si="18"/>
        <v>7952</v>
      </c>
      <c r="AY29" s="7">
        <f t="shared" si="19"/>
        <v>224645330</v>
      </c>
      <c r="AZ29" s="7">
        <f t="shared" si="20"/>
        <v>157251680</v>
      </c>
      <c r="BA29" s="7">
        <f t="shared" si="21"/>
        <v>20160613</v>
      </c>
      <c r="BB29" s="7">
        <f t="shared" si="22"/>
        <v>45631961</v>
      </c>
      <c r="BC29" s="7">
        <f t="shared" si="23"/>
        <v>1601076</v>
      </c>
      <c r="BD29" s="6">
        <v>196</v>
      </c>
      <c r="BE29" s="7">
        <v>4852314</v>
      </c>
      <c r="BF29" s="7">
        <v>1423064</v>
      </c>
      <c r="BG29" s="7">
        <v>0</v>
      </c>
      <c r="BH29" s="7">
        <v>3357080</v>
      </c>
      <c r="BI29" s="7">
        <v>72170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f t="shared" si="24"/>
        <v>196</v>
      </c>
      <c r="BQ29" s="7">
        <f t="shared" si="25"/>
        <v>4852314</v>
      </c>
      <c r="BR29" s="7">
        <f t="shared" si="26"/>
        <v>1423064</v>
      </c>
      <c r="BS29" s="7">
        <f t="shared" si="27"/>
        <v>0</v>
      </c>
      <c r="BT29" s="7">
        <f t="shared" si="28"/>
        <v>3357080</v>
      </c>
      <c r="BU29" s="7">
        <f t="shared" si="29"/>
        <v>72170</v>
      </c>
      <c r="BV29" s="6">
        <v>19</v>
      </c>
      <c r="BW29" s="7">
        <v>2483880</v>
      </c>
      <c r="BX29" s="7">
        <v>1738716</v>
      </c>
      <c r="BY29" s="7">
        <v>27345</v>
      </c>
      <c r="BZ29" s="7">
        <v>254857</v>
      </c>
      <c r="CA29" s="7">
        <v>462962</v>
      </c>
      <c r="CB29" s="7">
        <f t="shared" si="30"/>
        <v>7971</v>
      </c>
      <c r="CC29" s="7">
        <f t="shared" si="31"/>
        <v>231981524</v>
      </c>
      <c r="CD29" s="7">
        <f t="shared" si="32"/>
        <v>160413460</v>
      </c>
      <c r="CE29" s="7">
        <f t="shared" si="33"/>
        <v>20187958</v>
      </c>
      <c r="CF29" s="7">
        <f t="shared" si="34"/>
        <v>49243898</v>
      </c>
      <c r="CG29" s="7">
        <f t="shared" si="35"/>
        <v>2136208</v>
      </c>
      <c r="CH29" s="100">
        <v>117</v>
      </c>
      <c r="CI29" s="101">
        <v>988621</v>
      </c>
      <c r="CJ29" s="101">
        <v>691997</v>
      </c>
      <c r="CK29" s="101">
        <v>0</v>
      </c>
      <c r="CL29" s="101">
        <v>296624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42"/>
        <v>117</v>
      </c>
      <c r="DA29" s="101">
        <f t="shared" si="43"/>
        <v>988621</v>
      </c>
      <c r="DB29" s="101">
        <f t="shared" si="44"/>
        <v>691997</v>
      </c>
      <c r="DC29" s="101">
        <f t="shared" si="45"/>
        <v>0</v>
      </c>
      <c r="DD29" s="101">
        <f t="shared" si="46"/>
        <v>296624</v>
      </c>
      <c r="DE29" s="101">
        <f t="shared" si="36"/>
        <v>0</v>
      </c>
      <c r="DF29" s="101">
        <f t="shared" si="47"/>
        <v>8088</v>
      </c>
      <c r="DG29" s="101">
        <f t="shared" si="48"/>
        <v>232970145</v>
      </c>
      <c r="DH29" s="101">
        <f t="shared" si="49"/>
        <v>161105457</v>
      </c>
      <c r="DI29" s="101">
        <f t="shared" si="50"/>
        <v>20187958</v>
      </c>
      <c r="DJ29" s="101">
        <f t="shared" si="37"/>
        <v>49540522</v>
      </c>
      <c r="DK29" s="101">
        <f t="shared" si="38"/>
        <v>2136208</v>
      </c>
      <c r="DL29" s="101">
        <v>121</v>
      </c>
      <c r="DM29" s="101">
        <v>15</v>
      </c>
      <c r="DN29" s="101">
        <v>136</v>
      </c>
      <c r="DO29" s="101">
        <v>3</v>
      </c>
      <c r="DP29" s="101">
        <v>23</v>
      </c>
      <c r="DR29" s="16">
        <f>INDEX(現金給付!J:J,MATCH($A29,現金給付!$C:$C,0),1)</f>
        <v>117</v>
      </c>
      <c r="DS29" s="16">
        <f>INDEX(現金給付!K:K,MATCH($A29,現金給付!$C:$C,0),1)</f>
        <v>691997</v>
      </c>
      <c r="DT29" s="16">
        <f>INDEX(現金給付!R:R,MATCH($A29,現金給付!$C:$C,0),1)</f>
        <v>0</v>
      </c>
      <c r="DU29" s="16">
        <f>INDEX(現金給付!S:S,MATCH($A29,現金給付!$C:$C,0),1)</f>
        <v>0</v>
      </c>
      <c r="DV29" s="16">
        <f>INDEX(現金給付!Z:Z,MATCH($A29,現金給付!$C:$C,0),1)</f>
        <v>0</v>
      </c>
      <c r="DW29" s="16">
        <f>INDEX(現金給付!AA:AA,MATCH($A29,現金給付!$C:$C,0),1)</f>
        <v>0</v>
      </c>
      <c r="DX29" s="16">
        <f>INDEX(現金給付!AP:AP,MATCH($A29,現金給付!$C:$C,0),1)</f>
        <v>2</v>
      </c>
      <c r="DY29" s="16">
        <f>INDEX(現金給付!AQ:AQ,MATCH($A29,現金給付!$C:$C,0),1)</f>
        <v>71936</v>
      </c>
      <c r="DZ29" s="16">
        <f>INDEX(現金給付!AX:AX,MATCH($A29,現金給付!$C:$C,0),1)</f>
        <v>0</v>
      </c>
      <c r="EA29" s="16">
        <f>INDEX(現金給付!AY:AY,MATCH($A29,現金給付!$C:$C,0),1)</f>
        <v>0</v>
      </c>
      <c r="EB29" s="16">
        <f>INDEX(現金給付!BF:BF,MATCH($A29,現金給付!$C:$C,0),1)</f>
        <v>0</v>
      </c>
      <c r="EC29" s="16">
        <f>INDEX(現金給付!BG:BG,MATCH($A29,現金給付!$C:$C,0),1)</f>
        <v>0</v>
      </c>
      <c r="ED29" s="16">
        <f>INDEX(現金給付!BV:BV,MATCH($A29,現金給付!$C:$C,0),1)</f>
        <v>0</v>
      </c>
      <c r="EE29" s="16">
        <f>INDEX(現金給付!BW:BW,MATCH($A29,現金給付!$C:$C,0),1)</f>
        <v>0</v>
      </c>
      <c r="EF29" s="16">
        <v>0</v>
      </c>
      <c r="EG29" s="16">
        <v>0</v>
      </c>
      <c r="EH29" s="16">
        <f t="shared" si="51"/>
        <v>119</v>
      </c>
      <c r="EI29" s="16">
        <f t="shared" si="52"/>
        <v>763933</v>
      </c>
      <c r="EK29" s="7">
        <f t="shared" si="53"/>
        <v>8090</v>
      </c>
      <c r="EL29" s="7">
        <f t="shared" si="54"/>
        <v>232745457</v>
      </c>
      <c r="EN29" s="69">
        <f>ROUND(EL29/INDEX(被保険者数!O:O,MATCH(A29,被保険者数!A:A,0),1),0)</f>
        <v>62499</v>
      </c>
      <c r="EO29" s="1">
        <f t="shared" si="55"/>
        <v>19</v>
      </c>
      <c r="EP29" s="69">
        <f t="shared" si="39"/>
        <v>121896520</v>
      </c>
      <c r="EQ29" s="69">
        <f t="shared" si="40"/>
        <v>65792210</v>
      </c>
      <c r="ER29" s="69">
        <f t="shared" si="41"/>
        <v>45056727</v>
      </c>
      <c r="ES29" s="69">
        <f>ROUND(EP29/INDEX(被保険者数!O:O,MATCH(A29,被保険者数!A:A,0),1),0)</f>
        <v>32733</v>
      </c>
      <c r="ET29" s="69">
        <f t="shared" si="56"/>
        <v>21</v>
      </c>
      <c r="EU29" s="69">
        <f>ROUND(EQ29/INDEX(被保険者数!O:O,MATCH(A29,被保険者数!A:A,0),1),0)</f>
        <v>17667</v>
      </c>
      <c r="EV29" s="1">
        <f t="shared" si="57"/>
        <v>19</v>
      </c>
    </row>
    <row r="30" spans="1:152" s="1" customFormat="1" ht="15.95" customHeight="1" x14ac:dyDescent="0.15">
      <c r="A30" s="2" t="s">
        <v>62</v>
      </c>
      <c r="B30" s="6">
        <v>88</v>
      </c>
      <c r="C30" s="7">
        <v>69890490</v>
      </c>
      <c r="D30" s="7">
        <v>48923301</v>
      </c>
      <c r="E30" s="7">
        <v>12298325</v>
      </c>
      <c r="F30" s="7">
        <v>8552681</v>
      </c>
      <c r="G30" s="7">
        <v>116183</v>
      </c>
      <c r="H30" s="7">
        <v>1990</v>
      </c>
      <c r="I30" s="7">
        <v>34799050</v>
      </c>
      <c r="J30" s="7">
        <v>24359335</v>
      </c>
      <c r="K30" s="7">
        <v>2103319</v>
      </c>
      <c r="L30" s="7">
        <v>8252540</v>
      </c>
      <c r="M30" s="7">
        <v>83856</v>
      </c>
      <c r="N30" s="7">
        <f t="shared" si="0"/>
        <v>2078</v>
      </c>
      <c r="O30" s="7">
        <f t="shared" si="1"/>
        <v>104689540</v>
      </c>
      <c r="P30" s="7">
        <f t="shared" si="2"/>
        <v>73282636</v>
      </c>
      <c r="Q30" s="7">
        <f t="shared" si="3"/>
        <v>14401644</v>
      </c>
      <c r="R30" s="7">
        <f t="shared" si="4"/>
        <v>16805221</v>
      </c>
      <c r="S30" s="7">
        <f t="shared" si="5"/>
        <v>200039</v>
      </c>
      <c r="T30" s="6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334</v>
      </c>
      <c r="AA30" s="7">
        <v>4430680</v>
      </c>
      <c r="AB30" s="7">
        <v>3101476</v>
      </c>
      <c r="AC30" s="7">
        <v>0</v>
      </c>
      <c r="AD30" s="7">
        <v>1329204</v>
      </c>
      <c r="AE30" s="7">
        <v>0</v>
      </c>
      <c r="AF30" s="7">
        <f t="shared" si="6"/>
        <v>334</v>
      </c>
      <c r="AG30" s="7">
        <f t="shared" si="7"/>
        <v>4430680</v>
      </c>
      <c r="AH30" s="7">
        <f t="shared" si="8"/>
        <v>3101476</v>
      </c>
      <c r="AI30" s="7">
        <f t="shared" si="9"/>
        <v>0</v>
      </c>
      <c r="AJ30" s="7">
        <f t="shared" si="10"/>
        <v>1329204</v>
      </c>
      <c r="AK30" s="7">
        <f t="shared" si="11"/>
        <v>0</v>
      </c>
      <c r="AL30" s="6">
        <f t="shared" si="12"/>
        <v>2412</v>
      </c>
      <c r="AM30" s="7">
        <f t="shared" si="13"/>
        <v>109120220</v>
      </c>
      <c r="AN30" s="7">
        <f t="shared" si="14"/>
        <v>76384112</v>
      </c>
      <c r="AO30" s="7">
        <f t="shared" si="15"/>
        <v>14401644</v>
      </c>
      <c r="AP30" s="7">
        <f t="shared" si="16"/>
        <v>18134425</v>
      </c>
      <c r="AQ30" s="7">
        <f t="shared" si="17"/>
        <v>200039</v>
      </c>
      <c r="AR30" s="7">
        <v>1601</v>
      </c>
      <c r="AS30" s="7">
        <v>18558750</v>
      </c>
      <c r="AT30" s="7">
        <v>12991125</v>
      </c>
      <c r="AU30" s="7">
        <v>42912</v>
      </c>
      <c r="AV30" s="7">
        <v>5457415</v>
      </c>
      <c r="AW30" s="7">
        <v>67298</v>
      </c>
      <c r="AX30" s="7">
        <f t="shared" si="18"/>
        <v>4013</v>
      </c>
      <c r="AY30" s="7">
        <f t="shared" si="19"/>
        <v>127678970</v>
      </c>
      <c r="AZ30" s="7">
        <f t="shared" si="20"/>
        <v>89375237</v>
      </c>
      <c r="BA30" s="7">
        <f t="shared" si="21"/>
        <v>14444556</v>
      </c>
      <c r="BB30" s="7">
        <f t="shared" si="22"/>
        <v>23591840</v>
      </c>
      <c r="BC30" s="7">
        <f t="shared" si="23"/>
        <v>267337</v>
      </c>
      <c r="BD30" s="6">
        <v>88</v>
      </c>
      <c r="BE30" s="7">
        <v>2936677</v>
      </c>
      <c r="BF30" s="7">
        <v>538147</v>
      </c>
      <c r="BG30" s="7">
        <v>0</v>
      </c>
      <c r="BH30" s="7">
        <v>2398530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f t="shared" si="24"/>
        <v>88</v>
      </c>
      <c r="BQ30" s="7">
        <f t="shared" si="25"/>
        <v>2936677</v>
      </c>
      <c r="BR30" s="7">
        <f t="shared" si="26"/>
        <v>538147</v>
      </c>
      <c r="BS30" s="7">
        <f t="shared" si="27"/>
        <v>0</v>
      </c>
      <c r="BT30" s="7">
        <f t="shared" si="28"/>
        <v>2398530</v>
      </c>
      <c r="BU30" s="7">
        <f t="shared" si="29"/>
        <v>0</v>
      </c>
      <c r="BV30" s="6">
        <v>2</v>
      </c>
      <c r="BW30" s="7">
        <v>192000</v>
      </c>
      <c r="BX30" s="7">
        <v>134400</v>
      </c>
      <c r="BY30" s="7">
        <v>0</v>
      </c>
      <c r="BZ30" s="7">
        <v>57600</v>
      </c>
      <c r="CA30" s="7">
        <v>0</v>
      </c>
      <c r="CB30" s="7">
        <f t="shared" si="30"/>
        <v>4015</v>
      </c>
      <c r="CC30" s="7">
        <f t="shared" si="31"/>
        <v>130807647</v>
      </c>
      <c r="CD30" s="7">
        <f t="shared" si="32"/>
        <v>90047784</v>
      </c>
      <c r="CE30" s="7">
        <f t="shared" si="33"/>
        <v>14444556</v>
      </c>
      <c r="CF30" s="7">
        <f t="shared" si="34"/>
        <v>26047970</v>
      </c>
      <c r="CG30" s="7">
        <f t="shared" si="35"/>
        <v>267337</v>
      </c>
      <c r="CH30" s="100">
        <v>61</v>
      </c>
      <c r="CI30" s="101">
        <v>377085</v>
      </c>
      <c r="CJ30" s="101">
        <v>263939</v>
      </c>
      <c r="CK30" s="101">
        <v>0</v>
      </c>
      <c r="CL30" s="101">
        <v>113146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42"/>
        <v>61</v>
      </c>
      <c r="DA30" s="101">
        <f t="shared" si="43"/>
        <v>377085</v>
      </c>
      <c r="DB30" s="101">
        <f t="shared" si="44"/>
        <v>263939</v>
      </c>
      <c r="DC30" s="101">
        <f t="shared" si="45"/>
        <v>0</v>
      </c>
      <c r="DD30" s="101">
        <f t="shared" si="46"/>
        <v>113146</v>
      </c>
      <c r="DE30" s="101">
        <f t="shared" si="36"/>
        <v>0</v>
      </c>
      <c r="DF30" s="101">
        <f t="shared" si="47"/>
        <v>4076</v>
      </c>
      <c r="DG30" s="101">
        <f t="shared" si="48"/>
        <v>131184732</v>
      </c>
      <c r="DH30" s="101">
        <f t="shared" si="49"/>
        <v>90311723</v>
      </c>
      <c r="DI30" s="101">
        <f t="shared" si="50"/>
        <v>14444556</v>
      </c>
      <c r="DJ30" s="101">
        <f t="shared" si="37"/>
        <v>26161116</v>
      </c>
      <c r="DK30" s="101">
        <f t="shared" si="38"/>
        <v>267337</v>
      </c>
      <c r="DL30" s="101">
        <v>44</v>
      </c>
      <c r="DM30" s="101">
        <v>32</v>
      </c>
      <c r="DN30" s="101">
        <v>76</v>
      </c>
      <c r="DO30" s="101">
        <v>37</v>
      </c>
      <c r="DP30" s="101">
        <v>4</v>
      </c>
      <c r="DR30" s="16">
        <f>INDEX(現金給付!J:J,MATCH($A30,現金給付!$C:$C,0),1)</f>
        <v>61</v>
      </c>
      <c r="DS30" s="16">
        <f>INDEX(現金給付!K:K,MATCH($A30,現金給付!$C:$C,0),1)</f>
        <v>263939</v>
      </c>
      <c r="DT30" s="16">
        <f>INDEX(現金給付!R:R,MATCH($A30,現金給付!$C:$C,0),1)</f>
        <v>1</v>
      </c>
      <c r="DU30" s="16">
        <f>INDEX(現金給付!S:S,MATCH($A30,現金給付!$C:$C,0),1)</f>
        <v>10109</v>
      </c>
      <c r="DV30" s="16">
        <f>INDEX(現金給付!Z:Z,MATCH($A30,現金給付!$C:$C,0),1)</f>
        <v>1</v>
      </c>
      <c r="DW30" s="16">
        <f>INDEX(現金給付!AA:AA,MATCH($A30,現金給付!$C:$C,0),1)</f>
        <v>8942</v>
      </c>
      <c r="DX30" s="16">
        <f>INDEX(現金給付!AP:AP,MATCH($A30,現金給付!$C:$C,0),1)</f>
        <v>2</v>
      </c>
      <c r="DY30" s="16">
        <f>INDEX(現金給付!AQ:AQ,MATCH($A30,現金給付!$C:$C,0),1)</f>
        <v>50158</v>
      </c>
      <c r="DZ30" s="16">
        <f>INDEX(現金給付!AX:AX,MATCH($A30,現金給付!$C:$C,0),1)</f>
        <v>0</v>
      </c>
      <c r="EA30" s="16">
        <f>INDEX(現金給付!AY:AY,MATCH($A30,現金給付!$C:$C,0),1)</f>
        <v>0</v>
      </c>
      <c r="EB30" s="16">
        <f>INDEX(現金給付!BF:BF,MATCH($A30,現金給付!$C:$C,0),1)</f>
        <v>0</v>
      </c>
      <c r="EC30" s="16">
        <f>INDEX(現金給付!BG:BG,MATCH($A30,現金給付!$C:$C,0),1)</f>
        <v>0</v>
      </c>
      <c r="ED30" s="16">
        <f>INDEX(現金給付!BV:BV,MATCH($A30,現金給付!$C:$C,0),1)</f>
        <v>0</v>
      </c>
      <c r="EE30" s="16">
        <f>INDEX(現金給付!BW:BW,MATCH($A30,現金給付!$C:$C,0),1)</f>
        <v>0</v>
      </c>
      <c r="EF30" s="16">
        <v>0</v>
      </c>
      <c r="EG30" s="16">
        <v>0</v>
      </c>
      <c r="EH30" s="16">
        <f t="shared" si="51"/>
        <v>65</v>
      </c>
      <c r="EI30" s="16">
        <f t="shared" si="52"/>
        <v>333148</v>
      </c>
      <c r="EK30" s="7">
        <f t="shared" si="53"/>
        <v>4080</v>
      </c>
      <c r="EL30" s="7">
        <f t="shared" si="54"/>
        <v>131140795</v>
      </c>
      <c r="EN30" s="69">
        <f>ROUND(EL30/INDEX(被保険者数!O:O,MATCH(A30,被保険者数!A:A,0),1),0)</f>
        <v>67321</v>
      </c>
      <c r="EO30" s="1">
        <f t="shared" si="55"/>
        <v>18</v>
      </c>
      <c r="EP30" s="69">
        <f t="shared" si="39"/>
        <v>69890490</v>
      </c>
      <c r="EQ30" s="69">
        <f t="shared" si="40"/>
        <v>39229730</v>
      </c>
      <c r="ER30" s="69">
        <f t="shared" si="41"/>
        <v>22020575</v>
      </c>
      <c r="ES30" s="69">
        <f>ROUND(EP30/INDEX(被保険者数!O:O,MATCH(A30,被保険者数!A:A,0),1),0)</f>
        <v>35878</v>
      </c>
      <c r="ET30" s="69">
        <f t="shared" si="56"/>
        <v>19</v>
      </c>
      <c r="EU30" s="69">
        <f>ROUND(EQ30/INDEX(被保険者数!O:O,MATCH(A30,被保険者数!A:A,0),1),0)</f>
        <v>20138</v>
      </c>
      <c r="EV30" s="1">
        <f t="shared" si="57"/>
        <v>16</v>
      </c>
    </row>
    <row r="31" spans="1:152" s="1" customFormat="1" ht="15.95" customHeight="1" x14ac:dyDescent="0.15">
      <c r="A31" s="2" t="s">
        <v>50</v>
      </c>
      <c r="B31" s="6">
        <v>257</v>
      </c>
      <c r="C31" s="7">
        <v>183191000</v>
      </c>
      <c r="D31" s="7">
        <v>128233641</v>
      </c>
      <c r="E31" s="7">
        <v>29778914</v>
      </c>
      <c r="F31" s="7">
        <v>25168265</v>
      </c>
      <c r="G31" s="7">
        <v>10180</v>
      </c>
      <c r="H31" s="7">
        <v>4839</v>
      </c>
      <c r="I31" s="7">
        <v>77762720</v>
      </c>
      <c r="J31" s="7">
        <v>54433904</v>
      </c>
      <c r="K31" s="7">
        <v>3163180</v>
      </c>
      <c r="L31" s="7">
        <v>19569343</v>
      </c>
      <c r="M31" s="7">
        <v>596293</v>
      </c>
      <c r="N31" s="7">
        <f t="shared" si="0"/>
        <v>5096</v>
      </c>
      <c r="O31" s="7">
        <f t="shared" si="1"/>
        <v>260953720</v>
      </c>
      <c r="P31" s="7">
        <f t="shared" si="2"/>
        <v>182667545</v>
      </c>
      <c r="Q31" s="7">
        <f t="shared" si="3"/>
        <v>32942094</v>
      </c>
      <c r="R31" s="7">
        <f t="shared" si="4"/>
        <v>44737608</v>
      </c>
      <c r="S31" s="7">
        <f t="shared" si="5"/>
        <v>606473</v>
      </c>
      <c r="T31" s="6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822</v>
      </c>
      <c r="AA31" s="7">
        <v>10522800</v>
      </c>
      <c r="AB31" s="7">
        <v>7365960</v>
      </c>
      <c r="AC31" s="7">
        <v>0</v>
      </c>
      <c r="AD31" s="7">
        <v>3156840</v>
      </c>
      <c r="AE31" s="7">
        <v>0</v>
      </c>
      <c r="AF31" s="7">
        <f t="shared" si="6"/>
        <v>822</v>
      </c>
      <c r="AG31" s="7">
        <f t="shared" si="7"/>
        <v>10522800</v>
      </c>
      <c r="AH31" s="7">
        <f t="shared" si="8"/>
        <v>7365960</v>
      </c>
      <c r="AI31" s="7">
        <f t="shared" si="9"/>
        <v>0</v>
      </c>
      <c r="AJ31" s="7">
        <f t="shared" si="10"/>
        <v>3156840</v>
      </c>
      <c r="AK31" s="7">
        <f t="shared" si="11"/>
        <v>0</v>
      </c>
      <c r="AL31" s="6">
        <f t="shared" si="12"/>
        <v>5918</v>
      </c>
      <c r="AM31" s="7">
        <f t="shared" si="13"/>
        <v>271476520</v>
      </c>
      <c r="AN31" s="7">
        <f t="shared" si="14"/>
        <v>190033505</v>
      </c>
      <c r="AO31" s="7">
        <f t="shared" si="15"/>
        <v>32942094</v>
      </c>
      <c r="AP31" s="7">
        <f t="shared" si="16"/>
        <v>47894448</v>
      </c>
      <c r="AQ31" s="7">
        <f t="shared" si="17"/>
        <v>606473</v>
      </c>
      <c r="AR31" s="7">
        <v>3585</v>
      </c>
      <c r="AS31" s="7">
        <v>44809180</v>
      </c>
      <c r="AT31" s="7">
        <v>31366426</v>
      </c>
      <c r="AU31" s="7">
        <v>650</v>
      </c>
      <c r="AV31" s="7">
        <v>12796678</v>
      </c>
      <c r="AW31" s="7">
        <v>645426</v>
      </c>
      <c r="AX31" s="7">
        <f t="shared" si="18"/>
        <v>9503</v>
      </c>
      <c r="AY31" s="7">
        <f t="shared" si="19"/>
        <v>316285700</v>
      </c>
      <c r="AZ31" s="7">
        <f t="shared" si="20"/>
        <v>221399931</v>
      </c>
      <c r="BA31" s="7">
        <f t="shared" si="21"/>
        <v>32942744</v>
      </c>
      <c r="BB31" s="7">
        <f t="shared" si="22"/>
        <v>60691126</v>
      </c>
      <c r="BC31" s="7">
        <f t="shared" si="23"/>
        <v>1251899</v>
      </c>
      <c r="BD31" s="6">
        <v>251</v>
      </c>
      <c r="BE31" s="7">
        <v>6998993</v>
      </c>
      <c r="BF31" s="7">
        <v>1800683</v>
      </c>
      <c r="BG31" s="7">
        <v>0</v>
      </c>
      <c r="BH31" s="7">
        <v>5198310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f t="shared" si="24"/>
        <v>251</v>
      </c>
      <c r="BQ31" s="7">
        <f t="shared" si="25"/>
        <v>6998993</v>
      </c>
      <c r="BR31" s="7">
        <f t="shared" si="26"/>
        <v>1800683</v>
      </c>
      <c r="BS31" s="7">
        <f t="shared" si="27"/>
        <v>0</v>
      </c>
      <c r="BT31" s="7">
        <f t="shared" si="28"/>
        <v>5198310</v>
      </c>
      <c r="BU31" s="7">
        <f t="shared" si="29"/>
        <v>0</v>
      </c>
      <c r="BV31" s="6">
        <v>34</v>
      </c>
      <c r="BW31" s="7">
        <v>7321470</v>
      </c>
      <c r="BX31" s="7">
        <v>5125029</v>
      </c>
      <c r="BY31" s="7">
        <v>202236</v>
      </c>
      <c r="BZ31" s="7">
        <v>321850</v>
      </c>
      <c r="CA31" s="7">
        <v>1672355</v>
      </c>
      <c r="CB31" s="7">
        <f t="shared" si="30"/>
        <v>9537</v>
      </c>
      <c r="CC31" s="7">
        <f t="shared" si="31"/>
        <v>330606163</v>
      </c>
      <c r="CD31" s="7">
        <f t="shared" si="32"/>
        <v>228325643</v>
      </c>
      <c r="CE31" s="7">
        <f t="shared" si="33"/>
        <v>33144980</v>
      </c>
      <c r="CF31" s="7">
        <f t="shared" si="34"/>
        <v>66211286</v>
      </c>
      <c r="CG31" s="7">
        <f t="shared" si="35"/>
        <v>2924254</v>
      </c>
      <c r="CH31" s="100">
        <v>73</v>
      </c>
      <c r="CI31" s="101">
        <v>506559</v>
      </c>
      <c r="CJ31" s="101">
        <v>354571</v>
      </c>
      <c r="CK31" s="101">
        <v>0</v>
      </c>
      <c r="CL31" s="101">
        <v>151988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42"/>
        <v>73</v>
      </c>
      <c r="DA31" s="101">
        <f t="shared" si="43"/>
        <v>506559</v>
      </c>
      <c r="DB31" s="101">
        <f t="shared" si="44"/>
        <v>354571</v>
      </c>
      <c r="DC31" s="101">
        <f t="shared" si="45"/>
        <v>0</v>
      </c>
      <c r="DD31" s="101">
        <f t="shared" si="46"/>
        <v>151988</v>
      </c>
      <c r="DE31" s="101">
        <f t="shared" si="36"/>
        <v>0</v>
      </c>
      <c r="DF31" s="101">
        <f t="shared" si="47"/>
        <v>9610</v>
      </c>
      <c r="DG31" s="101">
        <f t="shared" si="48"/>
        <v>331112722</v>
      </c>
      <c r="DH31" s="101">
        <f t="shared" si="49"/>
        <v>228680214</v>
      </c>
      <c r="DI31" s="101">
        <f t="shared" si="50"/>
        <v>33144980</v>
      </c>
      <c r="DJ31" s="101">
        <f t="shared" si="37"/>
        <v>66363274</v>
      </c>
      <c r="DK31" s="101">
        <f t="shared" si="38"/>
        <v>2924254</v>
      </c>
      <c r="DL31" s="101">
        <v>152</v>
      </c>
      <c r="DM31" s="101">
        <v>65</v>
      </c>
      <c r="DN31" s="101">
        <v>217</v>
      </c>
      <c r="DO31" s="101">
        <v>44</v>
      </c>
      <c r="DP31" s="101">
        <v>25</v>
      </c>
      <c r="DR31" s="16">
        <f>INDEX(現金給付!J:J,MATCH($A31,現金給付!$C:$C,0),1)</f>
        <v>73</v>
      </c>
      <c r="DS31" s="16">
        <f>INDEX(現金給付!K:K,MATCH($A31,現金給付!$C:$C,0),1)</f>
        <v>354571</v>
      </c>
      <c r="DT31" s="16">
        <f>INDEX(現金給付!R:R,MATCH($A31,現金給付!$C:$C,0),1)</f>
        <v>0</v>
      </c>
      <c r="DU31" s="16">
        <f>INDEX(現金給付!S:S,MATCH($A31,現金給付!$C:$C,0),1)</f>
        <v>0</v>
      </c>
      <c r="DV31" s="16">
        <f>INDEX(現金給付!Z:Z,MATCH($A31,現金給付!$C:$C,0),1)</f>
        <v>11</v>
      </c>
      <c r="DW31" s="16">
        <f>INDEX(現金給付!AA:AA,MATCH($A31,現金給付!$C:$C,0),1)</f>
        <v>536087</v>
      </c>
      <c r="DX31" s="16">
        <f>INDEX(現金給付!AP:AP,MATCH($A31,現金給付!$C:$C,0),1)</f>
        <v>8</v>
      </c>
      <c r="DY31" s="16">
        <f>INDEX(現金給付!AQ:AQ,MATCH($A31,現金給付!$C:$C,0),1)</f>
        <v>122175</v>
      </c>
      <c r="DZ31" s="16">
        <f>INDEX(現金給付!AX:AX,MATCH($A31,現金給付!$C:$C,0),1)</f>
        <v>1</v>
      </c>
      <c r="EA31" s="16">
        <f>INDEX(現金給付!AY:AY,MATCH($A31,現金給付!$C:$C,0),1)</f>
        <v>8337</v>
      </c>
      <c r="EB31" s="16">
        <f>INDEX(現金給付!BF:BF,MATCH($A31,現金給付!$C:$C,0),1)</f>
        <v>0</v>
      </c>
      <c r="EC31" s="16">
        <f>INDEX(現金給付!BG:BG,MATCH($A31,現金給付!$C:$C,0),1)</f>
        <v>0</v>
      </c>
      <c r="ED31" s="16">
        <f>INDEX(現金給付!BV:BV,MATCH($A31,現金給付!$C:$C,0),1)</f>
        <v>0</v>
      </c>
      <c r="EE31" s="16">
        <f>INDEX(現金給付!BW:BW,MATCH($A31,現金給付!$C:$C,0),1)</f>
        <v>0</v>
      </c>
      <c r="EF31" s="16">
        <v>0</v>
      </c>
      <c r="EG31" s="16">
        <v>0</v>
      </c>
      <c r="EH31" s="16">
        <f t="shared" si="51"/>
        <v>93</v>
      </c>
      <c r="EI31" s="16">
        <f t="shared" si="52"/>
        <v>1021170</v>
      </c>
      <c r="EK31" s="7">
        <f t="shared" si="53"/>
        <v>9630</v>
      </c>
      <c r="EL31" s="7">
        <f t="shared" si="54"/>
        <v>331627333</v>
      </c>
      <c r="EN31" s="69">
        <f>ROUND(EL31/INDEX(被保険者数!O:O,MATCH(A31,被保険者数!A:A,0),1),0)</f>
        <v>89315</v>
      </c>
      <c r="EO31" s="1">
        <f t="shared" si="55"/>
        <v>12</v>
      </c>
      <c r="EP31" s="69">
        <f t="shared" si="39"/>
        <v>183191000</v>
      </c>
      <c r="EQ31" s="69">
        <f t="shared" si="40"/>
        <v>88285520</v>
      </c>
      <c r="ER31" s="69">
        <f t="shared" si="41"/>
        <v>60150813</v>
      </c>
      <c r="ES31" s="69">
        <f>ROUND(EP31/INDEX(被保険者数!O:O,MATCH(A31,被保険者数!A:A,0),1),0)</f>
        <v>49338</v>
      </c>
      <c r="ET31" s="69">
        <f t="shared" si="56"/>
        <v>12</v>
      </c>
      <c r="EU31" s="69">
        <f>ROUND(EQ31/INDEX(被保険者数!O:O,MATCH(A31,被保険者数!A:A,0),1),0)</f>
        <v>23777</v>
      </c>
      <c r="EV31" s="1">
        <f t="shared" si="57"/>
        <v>14</v>
      </c>
    </row>
    <row r="32" spans="1:152" s="1" customFormat="1" ht="15.95" customHeight="1" x14ac:dyDescent="0.15">
      <c r="A32" s="2" t="s">
        <v>51</v>
      </c>
      <c r="B32" s="6">
        <v>1</v>
      </c>
      <c r="C32" s="7">
        <v>126780</v>
      </c>
      <c r="D32" s="7">
        <v>88750</v>
      </c>
      <c r="E32" s="7">
        <v>0</v>
      </c>
      <c r="F32" s="7">
        <v>38030</v>
      </c>
      <c r="G32" s="7">
        <v>0</v>
      </c>
      <c r="H32" s="7">
        <v>61</v>
      </c>
      <c r="I32" s="7">
        <v>600500</v>
      </c>
      <c r="J32" s="7">
        <v>420350</v>
      </c>
      <c r="K32" s="7">
        <v>0</v>
      </c>
      <c r="L32" s="7">
        <v>180150</v>
      </c>
      <c r="M32" s="7">
        <v>0</v>
      </c>
      <c r="N32" s="7">
        <f t="shared" si="0"/>
        <v>62</v>
      </c>
      <c r="O32" s="7">
        <f t="shared" si="1"/>
        <v>727280</v>
      </c>
      <c r="P32" s="7">
        <f t="shared" si="2"/>
        <v>509100</v>
      </c>
      <c r="Q32" s="7">
        <f t="shared" si="3"/>
        <v>0</v>
      </c>
      <c r="R32" s="7">
        <f t="shared" si="4"/>
        <v>218180</v>
      </c>
      <c r="S32" s="7">
        <f t="shared" si="5"/>
        <v>0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7</v>
      </c>
      <c r="AA32" s="7">
        <v>45730</v>
      </c>
      <c r="AB32" s="7">
        <v>32011</v>
      </c>
      <c r="AC32" s="7">
        <v>0</v>
      </c>
      <c r="AD32" s="7">
        <v>13719</v>
      </c>
      <c r="AE32" s="7">
        <v>0</v>
      </c>
      <c r="AF32" s="7">
        <f t="shared" si="6"/>
        <v>7</v>
      </c>
      <c r="AG32" s="7">
        <f t="shared" si="7"/>
        <v>45730</v>
      </c>
      <c r="AH32" s="7">
        <f t="shared" si="8"/>
        <v>32011</v>
      </c>
      <c r="AI32" s="7">
        <f t="shared" si="9"/>
        <v>0</v>
      </c>
      <c r="AJ32" s="7">
        <f t="shared" si="10"/>
        <v>13719</v>
      </c>
      <c r="AK32" s="7">
        <f t="shared" si="11"/>
        <v>0</v>
      </c>
      <c r="AL32" s="6">
        <f t="shared" si="12"/>
        <v>69</v>
      </c>
      <c r="AM32" s="7">
        <f t="shared" si="13"/>
        <v>773010</v>
      </c>
      <c r="AN32" s="7">
        <f t="shared" si="14"/>
        <v>541111</v>
      </c>
      <c r="AO32" s="7">
        <f t="shared" si="15"/>
        <v>0</v>
      </c>
      <c r="AP32" s="7">
        <f t="shared" si="16"/>
        <v>231899</v>
      </c>
      <c r="AQ32" s="7">
        <f t="shared" si="17"/>
        <v>0</v>
      </c>
      <c r="AR32" s="7">
        <v>25</v>
      </c>
      <c r="AS32" s="7">
        <v>201270</v>
      </c>
      <c r="AT32" s="7">
        <v>140889</v>
      </c>
      <c r="AU32" s="7">
        <v>0</v>
      </c>
      <c r="AV32" s="7">
        <v>60381</v>
      </c>
      <c r="AW32" s="7">
        <v>0</v>
      </c>
      <c r="AX32" s="7">
        <f t="shared" si="18"/>
        <v>94</v>
      </c>
      <c r="AY32" s="7">
        <f t="shared" si="19"/>
        <v>974280</v>
      </c>
      <c r="AZ32" s="7">
        <f t="shared" si="20"/>
        <v>682000</v>
      </c>
      <c r="BA32" s="7">
        <f t="shared" si="21"/>
        <v>0</v>
      </c>
      <c r="BB32" s="7">
        <f t="shared" si="22"/>
        <v>292280</v>
      </c>
      <c r="BC32" s="7">
        <f t="shared" si="23"/>
        <v>0</v>
      </c>
      <c r="BD32" s="6">
        <v>1</v>
      </c>
      <c r="BE32" s="7">
        <v>720</v>
      </c>
      <c r="BF32" s="7">
        <v>230</v>
      </c>
      <c r="BG32" s="7">
        <v>0</v>
      </c>
      <c r="BH32" s="7">
        <v>490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24"/>
        <v>1</v>
      </c>
      <c r="BQ32" s="7">
        <f t="shared" si="25"/>
        <v>720</v>
      </c>
      <c r="BR32" s="7">
        <f t="shared" si="26"/>
        <v>230</v>
      </c>
      <c r="BS32" s="7">
        <f t="shared" si="27"/>
        <v>0</v>
      </c>
      <c r="BT32" s="7">
        <f t="shared" si="28"/>
        <v>490</v>
      </c>
      <c r="BU32" s="7">
        <f t="shared" si="29"/>
        <v>0</v>
      </c>
      <c r="BV32" s="6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f t="shared" si="30"/>
        <v>94</v>
      </c>
      <c r="CC32" s="7">
        <f t="shared" si="31"/>
        <v>975000</v>
      </c>
      <c r="CD32" s="7">
        <f t="shared" si="32"/>
        <v>682230</v>
      </c>
      <c r="CE32" s="7">
        <f t="shared" si="33"/>
        <v>0</v>
      </c>
      <c r="CF32" s="7">
        <f t="shared" si="34"/>
        <v>292770</v>
      </c>
      <c r="CG32" s="7">
        <f t="shared" si="35"/>
        <v>0</v>
      </c>
      <c r="CH32" s="100">
        <v>1</v>
      </c>
      <c r="CI32" s="101">
        <v>3240</v>
      </c>
      <c r="CJ32" s="101">
        <v>2268</v>
      </c>
      <c r="CK32" s="101">
        <v>0</v>
      </c>
      <c r="CL32" s="101">
        <v>972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42"/>
        <v>1</v>
      </c>
      <c r="DA32" s="101">
        <f t="shared" si="43"/>
        <v>3240</v>
      </c>
      <c r="DB32" s="101">
        <f t="shared" si="44"/>
        <v>2268</v>
      </c>
      <c r="DC32" s="101">
        <f t="shared" si="45"/>
        <v>0</v>
      </c>
      <c r="DD32" s="101">
        <f t="shared" si="46"/>
        <v>972</v>
      </c>
      <c r="DE32" s="101">
        <f t="shared" si="36"/>
        <v>0</v>
      </c>
      <c r="DF32" s="101">
        <f t="shared" si="47"/>
        <v>95</v>
      </c>
      <c r="DG32" s="101">
        <f t="shared" si="48"/>
        <v>978240</v>
      </c>
      <c r="DH32" s="101">
        <f t="shared" si="49"/>
        <v>684498</v>
      </c>
      <c r="DI32" s="101">
        <f t="shared" si="50"/>
        <v>0</v>
      </c>
      <c r="DJ32" s="101">
        <f t="shared" si="37"/>
        <v>293742</v>
      </c>
      <c r="DK32" s="101">
        <f t="shared" si="38"/>
        <v>0</v>
      </c>
      <c r="DL32" s="101">
        <v>0</v>
      </c>
      <c r="DM32" s="101">
        <v>0</v>
      </c>
      <c r="DN32" s="101">
        <v>0</v>
      </c>
      <c r="DO32" s="101">
        <v>0</v>
      </c>
      <c r="DP32" s="101">
        <v>0</v>
      </c>
      <c r="DR32" s="16">
        <f>INDEX(現金給付!J:J,MATCH($A32,現金給付!$C:$C,0),1)</f>
        <v>1</v>
      </c>
      <c r="DS32" s="16">
        <f>INDEX(現金給付!K:K,MATCH($A32,現金給付!$C:$C,0),1)</f>
        <v>2268</v>
      </c>
      <c r="DT32" s="16">
        <f>INDEX(現金給付!R:R,MATCH($A32,現金給付!$C:$C,0),1)</f>
        <v>0</v>
      </c>
      <c r="DU32" s="16">
        <f>INDEX(現金給付!S:S,MATCH($A32,現金給付!$C:$C,0),1)</f>
        <v>0</v>
      </c>
      <c r="DV32" s="16">
        <f>INDEX(現金給付!Z:Z,MATCH($A32,現金給付!$C:$C,0),1)</f>
        <v>0</v>
      </c>
      <c r="DW32" s="16">
        <f>INDEX(現金給付!AA:AA,MATCH($A32,現金給付!$C:$C,0),1)</f>
        <v>0</v>
      </c>
      <c r="DX32" s="16">
        <f>INDEX(現金給付!AP:AP,MATCH($A32,現金給付!$C:$C,0),1)</f>
        <v>0</v>
      </c>
      <c r="DY32" s="16">
        <f>INDEX(現金給付!AQ:AQ,MATCH($A32,現金給付!$C:$C,0),1)</f>
        <v>0</v>
      </c>
      <c r="DZ32" s="16">
        <f>INDEX(現金給付!AX:AX,MATCH($A32,現金給付!$C:$C,0),1)</f>
        <v>0</v>
      </c>
      <c r="EA32" s="16">
        <f>INDEX(現金給付!AY:AY,MATCH($A32,現金給付!$C:$C,0),1)</f>
        <v>0</v>
      </c>
      <c r="EB32" s="16">
        <f>INDEX(現金給付!BF:BF,MATCH($A32,現金給付!$C:$C,0),1)</f>
        <v>0</v>
      </c>
      <c r="EC32" s="16">
        <f>INDEX(現金給付!BG:BG,MATCH($A32,現金給付!$C:$C,0),1)</f>
        <v>0</v>
      </c>
      <c r="ED32" s="16">
        <f>INDEX(現金給付!BV:BV,MATCH($A32,現金給付!$C:$C,0),1)</f>
        <v>0</v>
      </c>
      <c r="EE32" s="16">
        <f>INDEX(現金給付!BW:BW,MATCH($A32,現金給付!$C:$C,0),1)</f>
        <v>0</v>
      </c>
      <c r="EF32" s="16">
        <v>0</v>
      </c>
      <c r="EG32" s="16">
        <v>0</v>
      </c>
      <c r="EH32" s="16">
        <f t="shared" si="51"/>
        <v>1</v>
      </c>
      <c r="EI32" s="16">
        <f t="shared" si="52"/>
        <v>2268</v>
      </c>
      <c r="EK32" s="7">
        <f t="shared" si="53"/>
        <v>95</v>
      </c>
      <c r="EL32" s="7">
        <f t="shared" si="54"/>
        <v>977268</v>
      </c>
      <c r="EN32" s="69">
        <f>ROUND(EL32/INDEX(被保険者数!O:O,MATCH(A32,被保険者数!A:A,0),1),0)</f>
        <v>12692</v>
      </c>
      <c r="EO32" s="1">
        <f t="shared" si="55"/>
        <v>39</v>
      </c>
      <c r="EP32" s="69">
        <f t="shared" si="39"/>
        <v>126780</v>
      </c>
      <c r="EQ32" s="69">
        <f t="shared" si="40"/>
        <v>646230</v>
      </c>
      <c r="ER32" s="69">
        <f t="shared" si="41"/>
        <v>204258</v>
      </c>
      <c r="ES32" s="69">
        <f>ROUND(EP32/INDEX(被保険者数!O:O,MATCH(A32,被保険者数!A:A,0),1),0)</f>
        <v>1646</v>
      </c>
      <c r="ET32" s="69">
        <f t="shared" si="56"/>
        <v>39</v>
      </c>
      <c r="EU32" s="69">
        <f>ROUND(EQ32/INDEX(被保険者数!O:O,MATCH(A32,被保険者数!A:A,0),1),0)</f>
        <v>8393</v>
      </c>
      <c r="EV32" s="1">
        <f t="shared" si="57"/>
        <v>33</v>
      </c>
    </row>
    <row r="33" spans="1:152" s="1" customFormat="1" ht="15.95" customHeight="1" x14ac:dyDescent="0.15">
      <c r="A33" s="2" t="s">
        <v>52</v>
      </c>
      <c r="B33" s="6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21</v>
      </c>
      <c r="I33" s="7">
        <v>158080</v>
      </c>
      <c r="J33" s="7">
        <v>110656</v>
      </c>
      <c r="K33" s="7">
        <v>0</v>
      </c>
      <c r="L33" s="7">
        <v>47424</v>
      </c>
      <c r="M33" s="7">
        <v>0</v>
      </c>
      <c r="N33" s="7">
        <f t="shared" si="0"/>
        <v>21</v>
      </c>
      <c r="O33" s="7">
        <f t="shared" si="1"/>
        <v>158080</v>
      </c>
      <c r="P33" s="7">
        <f t="shared" si="2"/>
        <v>110656</v>
      </c>
      <c r="Q33" s="7">
        <f t="shared" si="3"/>
        <v>0</v>
      </c>
      <c r="R33" s="7">
        <f t="shared" si="4"/>
        <v>47424</v>
      </c>
      <c r="S33" s="7">
        <f t="shared" si="5"/>
        <v>0</v>
      </c>
      <c r="T33" s="6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7</v>
      </c>
      <c r="AA33" s="7">
        <v>164510</v>
      </c>
      <c r="AB33" s="7">
        <v>115157</v>
      </c>
      <c r="AC33" s="7">
        <v>0</v>
      </c>
      <c r="AD33" s="7">
        <v>49353</v>
      </c>
      <c r="AE33" s="7">
        <v>0</v>
      </c>
      <c r="AF33" s="7">
        <f t="shared" si="6"/>
        <v>7</v>
      </c>
      <c r="AG33" s="7">
        <f t="shared" si="7"/>
        <v>164510</v>
      </c>
      <c r="AH33" s="7">
        <f t="shared" si="8"/>
        <v>115157</v>
      </c>
      <c r="AI33" s="7">
        <f t="shared" si="9"/>
        <v>0</v>
      </c>
      <c r="AJ33" s="7">
        <f t="shared" si="10"/>
        <v>49353</v>
      </c>
      <c r="AK33" s="7">
        <f t="shared" si="11"/>
        <v>0</v>
      </c>
      <c r="AL33" s="6">
        <f t="shared" si="12"/>
        <v>28</v>
      </c>
      <c r="AM33" s="7">
        <f t="shared" si="13"/>
        <v>322590</v>
      </c>
      <c r="AN33" s="7">
        <f t="shared" si="14"/>
        <v>225813</v>
      </c>
      <c r="AO33" s="7">
        <f t="shared" si="15"/>
        <v>0</v>
      </c>
      <c r="AP33" s="7">
        <f t="shared" si="16"/>
        <v>96777</v>
      </c>
      <c r="AQ33" s="7">
        <f t="shared" si="17"/>
        <v>0</v>
      </c>
      <c r="AR33" s="7">
        <v>7</v>
      </c>
      <c r="AS33" s="7">
        <v>29440</v>
      </c>
      <c r="AT33" s="7">
        <v>20608</v>
      </c>
      <c r="AU33" s="7">
        <v>0</v>
      </c>
      <c r="AV33" s="7">
        <v>8832</v>
      </c>
      <c r="AW33" s="7">
        <v>0</v>
      </c>
      <c r="AX33" s="7">
        <f t="shared" si="18"/>
        <v>35</v>
      </c>
      <c r="AY33" s="7">
        <f t="shared" si="19"/>
        <v>352030</v>
      </c>
      <c r="AZ33" s="7">
        <f t="shared" si="20"/>
        <v>246421</v>
      </c>
      <c r="BA33" s="7">
        <f t="shared" si="21"/>
        <v>0</v>
      </c>
      <c r="BB33" s="7">
        <f t="shared" si="22"/>
        <v>105609</v>
      </c>
      <c r="BC33" s="7">
        <f t="shared" si="23"/>
        <v>0</v>
      </c>
      <c r="BD33" s="6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f t="shared" si="24"/>
        <v>0</v>
      </c>
      <c r="BQ33" s="7">
        <f t="shared" si="25"/>
        <v>0</v>
      </c>
      <c r="BR33" s="7">
        <f t="shared" si="26"/>
        <v>0</v>
      </c>
      <c r="BS33" s="7">
        <f t="shared" si="27"/>
        <v>0</v>
      </c>
      <c r="BT33" s="7">
        <f t="shared" si="28"/>
        <v>0</v>
      </c>
      <c r="BU33" s="7">
        <f t="shared" si="29"/>
        <v>0</v>
      </c>
      <c r="BV33" s="6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f t="shared" si="30"/>
        <v>35</v>
      </c>
      <c r="CC33" s="7">
        <f t="shared" si="31"/>
        <v>352030</v>
      </c>
      <c r="CD33" s="7">
        <f t="shared" si="32"/>
        <v>246421</v>
      </c>
      <c r="CE33" s="7">
        <f t="shared" si="33"/>
        <v>0</v>
      </c>
      <c r="CF33" s="7">
        <f t="shared" si="34"/>
        <v>105609</v>
      </c>
      <c r="CG33" s="7">
        <f t="shared" si="35"/>
        <v>0</v>
      </c>
      <c r="CH33" s="100">
        <v>0</v>
      </c>
      <c r="CI33" s="101">
        <v>0</v>
      </c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42"/>
        <v>0</v>
      </c>
      <c r="DA33" s="101">
        <f t="shared" si="43"/>
        <v>0</v>
      </c>
      <c r="DB33" s="101">
        <f t="shared" si="44"/>
        <v>0</v>
      </c>
      <c r="DC33" s="101">
        <f t="shared" si="45"/>
        <v>0</v>
      </c>
      <c r="DD33" s="101">
        <f t="shared" si="46"/>
        <v>0</v>
      </c>
      <c r="DE33" s="101">
        <f t="shared" si="36"/>
        <v>0</v>
      </c>
      <c r="DF33" s="101">
        <f t="shared" si="47"/>
        <v>35</v>
      </c>
      <c r="DG33" s="101">
        <f t="shared" si="48"/>
        <v>352030</v>
      </c>
      <c r="DH33" s="101">
        <f t="shared" si="49"/>
        <v>246421</v>
      </c>
      <c r="DI33" s="101">
        <f t="shared" si="50"/>
        <v>0</v>
      </c>
      <c r="DJ33" s="101">
        <f t="shared" si="37"/>
        <v>105609</v>
      </c>
      <c r="DK33" s="101">
        <f t="shared" si="38"/>
        <v>0</v>
      </c>
      <c r="DL33" s="101">
        <v>0</v>
      </c>
      <c r="DM33" s="101">
        <v>0</v>
      </c>
      <c r="DN33" s="101">
        <v>0</v>
      </c>
      <c r="DO33" s="101">
        <v>0</v>
      </c>
      <c r="DP33" s="101">
        <v>0</v>
      </c>
      <c r="DR33" s="16">
        <f>INDEX(現金給付!J:J,MATCH($A33,現金給付!$C:$C,0),1)</f>
        <v>0</v>
      </c>
      <c r="DS33" s="16">
        <f>INDEX(現金給付!K:K,MATCH($A33,現金給付!$C:$C,0),1)</f>
        <v>0</v>
      </c>
      <c r="DT33" s="16">
        <f>INDEX(現金給付!R:R,MATCH($A33,現金給付!$C:$C,0),1)</f>
        <v>0</v>
      </c>
      <c r="DU33" s="16">
        <f>INDEX(現金給付!S:S,MATCH($A33,現金給付!$C:$C,0),1)</f>
        <v>0</v>
      </c>
      <c r="DV33" s="16">
        <f>INDEX(現金給付!Z:Z,MATCH($A33,現金給付!$C:$C,0),1)</f>
        <v>0</v>
      </c>
      <c r="DW33" s="16">
        <f>INDEX(現金給付!AA:AA,MATCH($A33,現金給付!$C:$C,0),1)</f>
        <v>0</v>
      </c>
      <c r="DX33" s="16">
        <f>INDEX(現金給付!AP:AP,MATCH($A33,現金給付!$C:$C,0),1)</f>
        <v>0</v>
      </c>
      <c r="DY33" s="16">
        <f>INDEX(現金給付!AQ:AQ,MATCH($A33,現金給付!$C:$C,0),1)</f>
        <v>0</v>
      </c>
      <c r="DZ33" s="16">
        <f>INDEX(現金給付!AX:AX,MATCH($A33,現金給付!$C:$C,0),1)</f>
        <v>0</v>
      </c>
      <c r="EA33" s="16">
        <f>INDEX(現金給付!AY:AY,MATCH($A33,現金給付!$C:$C,0),1)</f>
        <v>0</v>
      </c>
      <c r="EB33" s="16">
        <f>INDEX(現金給付!BF:BF,MATCH($A33,現金給付!$C:$C,0),1)</f>
        <v>0</v>
      </c>
      <c r="EC33" s="16">
        <f>INDEX(現金給付!BG:BG,MATCH($A33,現金給付!$C:$C,0),1)</f>
        <v>0</v>
      </c>
      <c r="ED33" s="16">
        <f>INDEX(現金給付!BV:BV,MATCH($A33,現金給付!$C:$C,0),1)</f>
        <v>0</v>
      </c>
      <c r="EE33" s="16">
        <f>INDEX(現金給付!BW:BW,MATCH($A33,現金給付!$C:$C,0),1)</f>
        <v>0</v>
      </c>
      <c r="EF33" s="16">
        <v>0</v>
      </c>
      <c r="EG33" s="16">
        <v>0</v>
      </c>
      <c r="EH33" s="16">
        <f t="shared" si="51"/>
        <v>0</v>
      </c>
      <c r="EI33" s="16">
        <f t="shared" si="52"/>
        <v>0</v>
      </c>
      <c r="EK33" s="7">
        <f t="shared" si="53"/>
        <v>35</v>
      </c>
      <c r="EL33" s="7">
        <f t="shared" si="54"/>
        <v>352030</v>
      </c>
      <c r="EN33" s="69">
        <f>ROUND(EL33/INDEX(被保険者数!O:O,MATCH(A33,被保険者数!A:A,0),1),0)</f>
        <v>3955</v>
      </c>
      <c r="EO33" s="1">
        <f t="shared" si="55"/>
        <v>41</v>
      </c>
      <c r="EP33" s="69">
        <f t="shared" si="39"/>
        <v>0</v>
      </c>
      <c r="EQ33" s="69">
        <f t="shared" si="40"/>
        <v>322590</v>
      </c>
      <c r="ER33" s="69">
        <f t="shared" si="41"/>
        <v>29440</v>
      </c>
      <c r="ES33" s="69">
        <f>ROUND(EP33/INDEX(被保険者数!O:O,MATCH(A33,被保険者数!A:A,0),1),0)</f>
        <v>0</v>
      </c>
      <c r="ET33" s="69">
        <f t="shared" si="56"/>
        <v>40</v>
      </c>
      <c r="EU33" s="69">
        <f>ROUND(EQ33/INDEX(被保険者数!O:O,MATCH(A33,被保険者数!A:A,0),1),0)</f>
        <v>3625</v>
      </c>
      <c r="EV33" s="1">
        <f t="shared" si="57"/>
        <v>40</v>
      </c>
    </row>
    <row r="34" spans="1:152" s="1" customFormat="1" ht="15.95" customHeight="1" x14ac:dyDescent="0.15">
      <c r="A34" s="2" t="s">
        <v>53</v>
      </c>
      <c r="B34" s="6">
        <v>2</v>
      </c>
      <c r="C34" s="7">
        <v>4845090</v>
      </c>
      <c r="D34" s="7">
        <v>3391563</v>
      </c>
      <c r="E34" s="7">
        <v>1081436</v>
      </c>
      <c r="F34" s="7">
        <v>372091</v>
      </c>
      <c r="G34" s="7">
        <v>0</v>
      </c>
      <c r="H34" s="7">
        <v>49</v>
      </c>
      <c r="I34" s="7">
        <v>1171120</v>
      </c>
      <c r="J34" s="7">
        <v>819784</v>
      </c>
      <c r="K34" s="7">
        <v>0</v>
      </c>
      <c r="L34" s="7">
        <v>351336</v>
      </c>
      <c r="M34" s="7">
        <v>0</v>
      </c>
      <c r="N34" s="7">
        <f t="shared" si="0"/>
        <v>51</v>
      </c>
      <c r="O34" s="7">
        <f t="shared" si="1"/>
        <v>6016210</v>
      </c>
      <c r="P34" s="7">
        <f t="shared" si="2"/>
        <v>4211347</v>
      </c>
      <c r="Q34" s="7">
        <f t="shared" si="3"/>
        <v>1081436</v>
      </c>
      <c r="R34" s="7">
        <f t="shared" si="4"/>
        <v>723427</v>
      </c>
      <c r="S34" s="7">
        <f t="shared" si="5"/>
        <v>0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3</v>
      </c>
      <c r="AA34" s="7">
        <v>37780</v>
      </c>
      <c r="AB34" s="7">
        <v>26446</v>
      </c>
      <c r="AC34" s="7">
        <v>0</v>
      </c>
      <c r="AD34" s="7">
        <v>11334</v>
      </c>
      <c r="AE34" s="7">
        <v>0</v>
      </c>
      <c r="AF34" s="7">
        <f t="shared" si="6"/>
        <v>3</v>
      </c>
      <c r="AG34" s="7">
        <f t="shared" si="7"/>
        <v>37780</v>
      </c>
      <c r="AH34" s="7">
        <f t="shared" si="8"/>
        <v>26446</v>
      </c>
      <c r="AI34" s="7">
        <f t="shared" si="9"/>
        <v>0</v>
      </c>
      <c r="AJ34" s="7">
        <f t="shared" si="10"/>
        <v>11334</v>
      </c>
      <c r="AK34" s="7">
        <f t="shared" si="11"/>
        <v>0</v>
      </c>
      <c r="AL34" s="6">
        <f t="shared" si="12"/>
        <v>54</v>
      </c>
      <c r="AM34" s="7">
        <f t="shared" si="13"/>
        <v>6053990</v>
      </c>
      <c r="AN34" s="7">
        <f t="shared" si="14"/>
        <v>4237793</v>
      </c>
      <c r="AO34" s="7">
        <f t="shared" si="15"/>
        <v>1081436</v>
      </c>
      <c r="AP34" s="7">
        <f t="shared" si="16"/>
        <v>734761</v>
      </c>
      <c r="AQ34" s="7">
        <f t="shared" si="17"/>
        <v>0</v>
      </c>
      <c r="AR34" s="7">
        <v>22</v>
      </c>
      <c r="AS34" s="7">
        <v>173900</v>
      </c>
      <c r="AT34" s="7">
        <v>121730</v>
      </c>
      <c r="AU34" s="7">
        <v>0</v>
      </c>
      <c r="AV34" s="7">
        <v>52170</v>
      </c>
      <c r="AW34" s="7">
        <v>0</v>
      </c>
      <c r="AX34" s="7">
        <f t="shared" si="18"/>
        <v>76</v>
      </c>
      <c r="AY34" s="7">
        <f t="shared" si="19"/>
        <v>6227890</v>
      </c>
      <c r="AZ34" s="7">
        <f t="shared" si="20"/>
        <v>4359523</v>
      </c>
      <c r="BA34" s="7">
        <f t="shared" si="21"/>
        <v>1081436</v>
      </c>
      <c r="BB34" s="7">
        <f t="shared" si="22"/>
        <v>786931</v>
      </c>
      <c r="BC34" s="7">
        <f t="shared" si="23"/>
        <v>0</v>
      </c>
      <c r="BD34" s="6">
        <v>2</v>
      </c>
      <c r="BE34" s="7">
        <v>109128</v>
      </c>
      <c r="BF34" s="7">
        <v>39058</v>
      </c>
      <c r="BG34" s="7">
        <v>0</v>
      </c>
      <c r="BH34" s="7">
        <v>70070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24"/>
        <v>2</v>
      </c>
      <c r="BQ34" s="7">
        <f t="shared" si="25"/>
        <v>109128</v>
      </c>
      <c r="BR34" s="7">
        <f t="shared" si="26"/>
        <v>39058</v>
      </c>
      <c r="BS34" s="7">
        <f t="shared" si="27"/>
        <v>0</v>
      </c>
      <c r="BT34" s="7">
        <f t="shared" si="28"/>
        <v>70070</v>
      </c>
      <c r="BU34" s="7">
        <f t="shared" si="29"/>
        <v>0</v>
      </c>
      <c r="BV34" s="6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f t="shared" si="30"/>
        <v>76</v>
      </c>
      <c r="CC34" s="7">
        <f t="shared" si="31"/>
        <v>6337018</v>
      </c>
      <c r="CD34" s="7">
        <f t="shared" si="32"/>
        <v>4398581</v>
      </c>
      <c r="CE34" s="7">
        <f t="shared" si="33"/>
        <v>1081436</v>
      </c>
      <c r="CF34" s="7">
        <f t="shared" si="34"/>
        <v>857001</v>
      </c>
      <c r="CG34" s="7">
        <f t="shared" si="35"/>
        <v>0</v>
      </c>
      <c r="CH34" s="100">
        <v>0</v>
      </c>
      <c r="CI34" s="101">
        <v>0</v>
      </c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42"/>
        <v>0</v>
      </c>
      <c r="DA34" s="101">
        <f t="shared" si="43"/>
        <v>0</v>
      </c>
      <c r="DB34" s="101">
        <f t="shared" si="44"/>
        <v>0</v>
      </c>
      <c r="DC34" s="101">
        <f t="shared" si="45"/>
        <v>0</v>
      </c>
      <c r="DD34" s="101">
        <f t="shared" si="46"/>
        <v>0</v>
      </c>
      <c r="DE34" s="101">
        <f t="shared" si="36"/>
        <v>0</v>
      </c>
      <c r="DF34" s="101">
        <f t="shared" si="47"/>
        <v>76</v>
      </c>
      <c r="DG34" s="101">
        <f t="shared" si="48"/>
        <v>6337018</v>
      </c>
      <c r="DH34" s="101">
        <f t="shared" si="49"/>
        <v>4398581</v>
      </c>
      <c r="DI34" s="101">
        <f t="shared" si="50"/>
        <v>1081436</v>
      </c>
      <c r="DJ34" s="101">
        <f t="shared" si="37"/>
        <v>857001</v>
      </c>
      <c r="DK34" s="101">
        <f t="shared" si="38"/>
        <v>0</v>
      </c>
      <c r="DL34" s="101">
        <v>2</v>
      </c>
      <c r="DM34" s="101">
        <v>0</v>
      </c>
      <c r="DN34" s="101">
        <v>2</v>
      </c>
      <c r="DO34" s="101">
        <v>0</v>
      </c>
      <c r="DP34" s="101">
        <v>0</v>
      </c>
      <c r="DR34" s="16">
        <f>INDEX(現金給付!J:J,MATCH($A34,現金給付!$C:$C,0),1)</f>
        <v>0</v>
      </c>
      <c r="DS34" s="16">
        <f>INDEX(現金給付!K:K,MATCH($A34,現金給付!$C:$C,0),1)</f>
        <v>0</v>
      </c>
      <c r="DT34" s="16">
        <f>INDEX(現金給付!R:R,MATCH($A34,現金給付!$C:$C,0),1)</f>
        <v>0</v>
      </c>
      <c r="DU34" s="16">
        <f>INDEX(現金給付!S:S,MATCH($A34,現金給付!$C:$C,0),1)</f>
        <v>0</v>
      </c>
      <c r="DV34" s="16">
        <f>INDEX(現金給付!Z:Z,MATCH($A34,現金給付!$C:$C,0),1)</f>
        <v>0</v>
      </c>
      <c r="DW34" s="16">
        <f>INDEX(現金給付!AA:AA,MATCH($A34,現金給付!$C:$C,0),1)</f>
        <v>0</v>
      </c>
      <c r="DX34" s="16">
        <f>INDEX(現金給付!AP:AP,MATCH($A34,現金給付!$C:$C,0),1)</f>
        <v>1</v>
      </c>
      <c r="DY34" s="16">
        <f>INDEX(現金給付!AQ:AQ,MATCH($A34,現金給付!$C:$C,0),1)</f>
        <v>14758</v>
      </c>
      <c r="DZ34" s="16">
        <f>INDEX(現金給付!AX:AX,MATCH($A34,現金給付!$C:$C,0),1)</f>
        <v>0</v>
      </c>
      <c r="EA34" s="16">
        <f>INDEX(現金給付!AY:AY,MATCH($A34,現金給付!$C:$C,0),1)</f>
        <v>0</v>
      </c>
      <c r="EB34" s="16">
        <f>INDEX(現金給付!BF:BF,MATCH($A34,現金給付!$C:$C,0),1)</f>
        <v>0</v>
      </c>
      <c r="EC34" s="16">
        <f>INDEX(現金給付!BG:BG,MATCH($A34,現金給付!$C:$C,0),1)</f>
        <v>0</v>
      </c>
      <c r="ED34" s="16">
        <f>INDEX(現金給付!BV:BV,MATCH($A34,現金給付!$C:$C,0),1)</f>
        <v>0</v>
      </c>
      <c r="EE34" s="16">
        <f>INDEX(現金給付!BW:BW,MATCH($A34,現金給付!$C:$C,0),1)</f>
        <v>0</v>
      </c>
      <c r="EF34" s="16">
        <v>0</v>
      </c>
      <c r="EG34" s="16">
        <v>0</v>
      </c>
      <c r="EH34" s="16">
        <f t="shared" si="51"/>
        <v>1</v>
      </c>
      <c r="EI34" s="16">
        <f t="shared" si="52"/>
        <v>14758</v>
      </c>
      <c r="EK34" s="7">
        <f t="shared" si="53"/>
        <v>77</v>
      </c>
      <c r="EL34" s="7">
        <f t="shared" si="54"/>
        <v>6351776</v>
      </c>
      <c r="EN34" s="69">
        <f>ROUND(EL34/INDEX(被保険者数!O:O,MATCH(A34,被保険者数!A:A,0),1),0)</f>
        <v>55233</v>
      </c>
      <c r="EO34" s="1">
        <f t="shared" si="55"/>
        <v>24</v>
      </c>
      <c r="EP34" s="69">
        <f t="shared" si="39"/>
        <v>4845090</v>
      </c>
      <c r="EQ34" s="69">
        <f t="shared" si="40"/>
        <v>1208900</v>
      </c>
      <c r="ER34" s="69">
        <f t="shared" si="41"/>
        <v>297786</v>
      </c>
      <c r="ES34" s="69">
        <f>ROUND(EP34/INDEX(被保険者数!O:O,MATCH(A34,被保険者数!A:A,0),1),0)</f>
        <v>42131</v>
      </c>
      <c r="ET34" s="69">
        <f t="shared" si="56"/>
        <v>15</v>
      </c>
      <c r="EU34" s="69">
        <f>ROUND(EQ34/INDEX(被保険者数!O:O,MATCH(A34,被保険者数!A:A,0),1),0)</f>
        <v>10512</v>
      </c>
      <c r="EV34" s="1">
        <f t="shared" si="57"/>
        <v>31</v>
      </c>
    </row>
    <row r="35" spans="1:152" s="1" customFormat="1" ht="15.95" customHeight="1" x14ac:dyDescent="0.15">
      <c r="A35" s="2" t="s">
        <v>54</v>
      </c>
      <c r="B35" s="6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f t="shared" si="0"/>
        <v>0</v>
      </c>
      <c r="O35" s="7">
        <f t="shared" si="1"/>
        <v>0</v>
      </c>
      <c r="P35" s="7">
        <f t="shared" si="2"/>
        <v>0</v>
      </c>
      <c r="Q35" s="7">
        <f t="shared" si="3"/>
        <v>0</v>
      </c>
      <c r="R35" s="7">
        <f t="shared" si="4"/>
        <v>0</v>
      </c>
      <c r="S35" s="7">
        <f t="shared" si="5"/>
        <v>0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f t="shared" si="6"/>
        <v>0</v>
      </c>
      <c r="AG35" s="7">
        <f t="shared" si="7"/>
        <v>0</v>
      </c>
      <c r="AH35" s="7">
        <f t="shared" si="8"/>
        <v>0</v>
      </c>
      <c r="AI35" s="7">
        <f t="shared" si="9"/>
        <v>0</v>
      </c>
      <c r="AJ35" s="7">
        <f t="shared" si="10"/>
        <v>0</v>
      </c>
      <c r="AK35" s="7">
        <f t="shared" si="11"/>
        <v>0</v>
      </c>
      <c r="AL35" s="6">
        <f t="shared" ref="AL35" si="58">Z35+AF35</f>
        <v>0</v>
      </c>
      <c r="AM35" s="7">
        <f t="shared" ref="AM35" si="59">AA35+AG35</f>
        <v>0</v>
      </c>
      <c r="AN35" s="7">
        <f t="shared" ref="AN35" si="60">AB35+AH35</f>
        <v>0</v>
      </c>
      <c r="AO35" s="7">
        <f t="shared" ref="AO35" si="61">AC35+AI35</f>
        <v>0</v>
      </c>
      <c r="AP35" s="7">
        <f t="shared" ref="AP35" si="62">AD35+AJ35</f>
        <v>0</v>
      </c>
      <c r="AQ35" s="7">
        <f t="shared" ref="AQ35" si="63">AE35+AK35</f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f t="shared" si="18"/>
        <v>0</v>
      </c>
      <c r="AY35" s="7">
        <f t="shared" si="19"/>
        <v>0</v>
      </c>
      <c r="AZ35" s="7">
        <f t="shared" si="20"/>
        <v>0</v>
      </c>
      <c r="BA35" s="7">
        <f t="shared" si="21"/>
        <v>0</v>
      </c>
      <c r="BB35" s="7">
        <f t="shared" si="22"/>
        <v>0</v>
      </c>
      <c r="BC35" s="7">
        <f t="shared" si="23"/>
        <v>0</v>
      </c>
      <c r="BD35" s="6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24"/>
        <v>0</v>
      </c>
      <c r="BQ35" s="7">
        <f t="shared" si="25"/>
        <v>0</v>
      </c>
      <c r="BR35" s="7">
        <f t="shared" si="26"/>
        <v>0</v>
      </c>
      <c r="BS35" s="7">
        <f t="shared" si="27"/>
        <v>0</v>
      </c>
      <c r="BT35" s="7">
        <f t="shared" si="28"/>
        <v>0</v>
      </c>
      <c r="BU35" s="7">
        <f t="shared" si="29"/>
        <v>0</v>
      </c>
      <c r="BV35" s="6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f t="shared" si="30"/>
        <v>0</v>
      </c>
      <c r="CC35" s="7">
        <f t="shared" si="31"/>
        <v>0</v>
      </c>
      <c r="CD35" s="7">
        <f t="shared" si="32"/>
        <v>0</v>
      </c>
      <c r="CE35" s="7">
        <f t="shared" si="33"/>
        <v>0</v>
      </c>
      <c r="CF35" s="7">
        <f t="shared" si="34"/>
        <v>0</v>
      </c>
      <c r="CG35" s="7">
        <f t="shared" si="35"/>
        <v>0</v>
      </c>
      <c r="CH35" s="219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6">
        <f t="shared" si="42"/>
        <v>0</v>
      </c>
      <c r="DA35" s="7">
        <f t="shared" si="43"/>
        <v>0</v>
      </c>
      <c r="DB35" s="7">
        <f t="shared" si="44"/>
        <v>0</v>
      </c>
      <c r="DC35" s="7">
        <f t="shared" si="45"/>
        <v>0</v>
      </c>
      <c r="DD35" s="7">
        <f t="shared" si="46"/>
        <v>0</v>
      </c>
      <c r="DE35" s="7">
        <f t="shared" si="36"/>
        <v>0</v>
      </c>
      <c r="DF35" s="7">
        <f t="shared" si="47"/>
        <v>0</v>
      </c>
      <c r="DG35" s="7">
        <f t="shared" si="48"/>
        <v>0</v>
      </c>
      <c r="DH35" s="7">
        <f t="shared" si="49"/>
        <v>0</v>
      </c>
      <c r="DI35" s="7">
        <f t="shared" si="50"/>
        <v>0</v>
      </c>
      <c r="DJ35" s="7">
        <f t="shared" si="37"/>
        <v>0</v>
      </c>
      <c r="DK35" s="7">
        <f t="shared" si="38"/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R35" s="16">
        <f>INDEX(現金給付!J:J,MATCH($A35,現金給付!$C:$C,0),1)</f>
        <v>0</v>
      </c>
      <c r="DS35" s="16">
        <f>INDEX(現金給付!K:K,MATCH($A35,現金給付!$C:$C,0),1)</f>
        <v>0</v>
      </c>
      <c r="DT35" s="16">
        <f>INDEX(現金給付!R:R,MATCH($A35,現金給付!$C:$C,0),1)</f>
        <v>0</v>
      </c>
      <c r="DU35" s="16">
        <f>INDEX(現金給付!S:S,MATCH($A35,現金給付!$C:$C,0),1)</f>
        <v>0</v>
      </c>
      <c r="DV35" s="16">
        <f>INDEX(現金給付!Z:Z,MATCH($A35,現金給付!$C:$C,0),1)</f>
        <v>0</v>
      </c>
      <c r="DW35" s="16">
        <f>INDEX(現金給付!AA:AA,MATCH($A35,現金給付!$C:$C,0),1)</f>
        <v>0</v>
      </c>
      <c r="DX35" s="16">
        <f>INDEX(現金給付!AP:AP,MATCH($A35,現金給付!$C:$C,0),1)</f>
        <v>0</v>
      </c>
      <c r="DY35" s="16">
        <f>INDEX(現金給付!AQ:AQ,MATCH($A35,現金給付!$C:$C,0),1)</f>
        <v>0</v>
      </c>
      <c r="DZ35" s="16">
        <f>INDEX(現金給付!AX:AX,MATCH($A35,現金給付!$C:$C,0),1)</f>
        <v>0</v>
      </c>
      <c r="EA35" s="16">
        <f>INDEX(現金給付!AY:AY,MATCH($A35,現金給付!$C:$C,0),1)</f>
        <v>0</v>
      </c>
      <c r="EB35" s="16">
        <f>INDEX(現金給付!BF:BF,MATCH($A35,現金給付!$C:$C,0),1)</f>
        <v>0</v>
      </c>
      <c r="EC35" s="16">
        <f>INDEX(現金給付!BG:BG,MATCH($A35,現金給付!$C:$C,0),1)</f>
        <v>0</v>
      </c>
      <c r="ED35" s="16">
        <f>INDEX(現金給付!BV:BV,MATCH($A35,現金給付!$C:$C,0),1)</f>
        <v>0</v>
      </c>
      <c r="EE35" s="16">
        <f>INDEX(現金給付!BW:BW,MATCH($A35,現金給付!$C:$C,0),1)</f>
        <v>0</v>
      </c>
      <c r="EF35" s="16">
        <v>0</v>
      </c>
      <c r="EG35" s="16">
        <v>0</v>
      </c>
      <c r="EH35" s="16">
        <f t="shared" si="51"/>
        <v>0</v>
      </c>
      <c r="EI35" s="16">
        <f t="shared" si="52"/>
        <v>0</v>
      </c>
      <c r="EK35" s="7">
        <f t="shared" si="53"/>
        <v>0</v>
      </c>
      <c r="EL35" s="7">
        <f t="shared" si="54"/>
        <v>0</v>
      </c>
      <c r="EN35" s="69">
        <f>ROUND(EL35/INDEX(被保険者数!O:O,MATCH(A35,被保険者数!A:A,0),1),0)</f>
        <v>0</v>
      </c>
      <c r="EO35" s="1">
        <f t="shared" si="55"/>
        <v>42</v>
      </c>
      <c r="EP35" s="69">
        <f t="shared" si="39"/>
        <v>0</v>
      </c>
      <c r="EQ35" s="69">
        <f t="shared" si="40"/>
        <v>0</v>
      </c>
      <c r="ER35" s="69">
        <f t="shared" si="41"/>
        <v>0</v>
      </c>
      <c r="ES35" s="69">
        <f>ROUND(EP35/INDEX(被保険者数!O:O,MATCH(A35,被保険者数!A:A,0),1),0)</f>
        <v>0</v>
      </c>
      <c r="ET35" s="69">
        <f t="shared" si="56"/>
        <v>40</v>
      </c>
      <c r="EU35" s="69">
        <f>ROUND(EQ35/INDEX(被保険者数!O:O,MATCH(A35,被保険者数!A:A,0),1),0)</f>
        <v>0</v>
      </c>
      <c r="EV35" s="1">
        <f t="shared" si="57"/>
        <v>42</v>
      </c>
    </row>
    <row r="36" spans="1:152" s="1" customFormat="1" ht="15.95" customHeight="1" x14ac:dyDescent="0.15">
      <c r="A36" s="2" t="s">
        <v>55</v>
      </c>
      <c r="B36" s="6">
        <v>14</v>
      </c>
      <c r="C36" s="7">
        <v>7769620</v>
      </c>
      <c r="D36" s="7">
        <v>5438730</v>
      </c>
      <c r="E36" s="7">
        <v>1240665</v>
      </c>
      <c r="F36" s="7">
        <v>1090225</v>
      </c>
      <c r="G36" s="7">
        <v>0</v>
      </c>
      <c r="H36" s="7">
        <v>238</v>
      </c>
      <c r="I36" s="7">
        <v>2640660</v>
      </c>
      <c r="J36" s="7">
        <v>1848462</v>
      </c>
      <c r="K36" s="7">
        <v>0</v>
      </c>
      <c r="L36" s="7">
        <v>773286</v>
      </c>
      <c r="M36" s="7">
        <v>18912</v>
      </c>
      <c r="N36" s="7">
        <f t="shared" si="0"/>
        <v>252</v>
      </c>
      <c r="O36" s="7">
        <f t="shared" si="1"/>
        <v>10410280</v>
      </c>
      <c r="P36" s="7">
        <f t="shared" si="2"/>
        <v>7287192</v>
      </c>
      <c r="Q36" s="7">
        <f t="shared" si="3"/>
        <v>1240665</v>
      </c>
      <c r="R36" s="7">
        <f t="shared" si="4"/>
        <v>1863511</v>
      </c>
      <c r="S36" s="7">
        <f t="shared" si="5"/>
        <v>18912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20</v>
      </c>
      <c r="AA36" s="7">
        <v>215230</v>
      </c>
      <c r="AB36" s="7">
        <v>150661</v>
      </c>
      <c r="AC36" s="7">
        <v>0</v>
      </c>
      <c r="AD36" s="7">
        <v>64569</v>
      </c>
      <c r="AE36" s="7">
        <v>0</v>
      </c>
      <c r="AF36" s="7">
        <f t="shared" si="6"/>
        <v>20</v>
      </c>
      <c r="AG36" s="7">
        <f t="shared" si="7"/>
        <v>215230</v>
      </c>
      <c r="AH36" s="7">
        <f t="shared" si="8"/>
        <v>150661</v>
      </c>
      <c r="AI36" s="7">
        <f t="shared" si="9"/>
        <v>0</v>
      </c>
      <c r="AJ36" s="7">
        <f t="shared" si="10"/>
        <v>64569</v>
      </c>
      <c r="AK36" s="7">
        <f t="shared" si="11"/>
        <v>0</v>
      </c>
      <c r="AL36" s="6">
        <f t="shared" si="12"/>
        <v>272</v>
      </c>
      <c r="AM36" s="7">
        <f t="shared" si="13"/>
        <v>10625510</v>
      </c>
      <c r="AN36" s="7">
        <f t="shared" si="14"/>
        <v>7437853</v>
      </c>
      <c r="AO36" s="7">
        <f t="shared" si="15"/>
        <v>1240665</v>
      </c>
      <c r="AP36" s="7">
        <f t="shared" si="16"/>
        <v>1928080</v>
      </c>
      <c r="AQ36" s="7">
        <f t="shared" si="17"/>
        <v>18912</v>
      </c>
      <c r="AR36" s="7">
        <v>183</v>
      </c>
      <c r="AS36" s="7">
        <v>3315940</v>
      </c>
      <c r="AT36" s="7">
        <v>2321158</v>
      </c>
      <c r="AU36" s="7">
        <v>50262</v>
      </c>
      <c r="AV36" s="7">
        <v>929832</v>
      </c>
      <c r="AW36" s="7">
        <v>14688</v>
      </c>
      <c r="AX36" s="7">
        <f t="shared" si="18"/>
        <v>455</v>
      </c>
      <c r="AY36" s="7">
        <f t="shared" si="19"/>
        <v>13941450</v>
      </c>
      <c r="AZ36" s="7">
        <f t="shared" si="20"/>
        <v>9759011</v>
      </c>
      <c r="BA36" s="7">
        <f t="shared" si="21"/>
        <v>1290927</v>
      </c>
      <c r="BB36" s="7">
        <f t="shared" si="22"/>
        <v>2857912</v>
      </c>
      <c r="BC36" s="7">
        <f t="shared" si="23"/>
        <v>33600</v>
      </c>
      <c r="BD36" s="6">
        <v>13</v>
      </c>
      <c r="BE36" s="7">
        <v>390836</v>
      </c>
      <c r="BF36" s="7">
        <v>97036</v>
      </c>
      <c r="BG36" s="7">
        <v>0</v>
      </c>
      <c r="BH36" s="7">
        <v>293800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24"/>
        <v>13</v>
      </c>
      <c r="BQ36" s="7">
        <f t="shared" si="25"/>
        <v>390836</v>
      </c>
      <c r="BR36" s="7">
        <f t="shared" si="26"/>
        <v>97036</v>
      </c>
      <c r="BS36" s="7">
        <f t="shared" si="27"/>
        <v>0</v>
      </c>
      <c r="BT36" s="7">
        <f t="shared" si="28"/>
        <v>293800</v>
      </c>
      <c r="BU36" s="7">
        <f t="shared" si="29"/>
        <v>0</v>
      </c>
      <c r="BV36" s="6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f t="shared" si="30"/>
        <v>455</v>
      </c>
      <c r="CC36" s="7">
        <f t="shared" si="31"/>
        <v>14332286</v>
      </c>
      <c r="CD36" s="7">
        <f t="shared" si="32"/>
        <v>9856047</v>
      </c>
      <c r="CE36" s="7">
        <f t="shared" si="33"/>
        <v>1290927</v>
      </c>
      <c r="CF36" s="7">
        <f t="shared" si="34"/>
        <v>3151712</v>
      </c>
      <c r="CG36" s="7">
        <f t="shared" si="35"/>
        <v>33600</v>
      </c>
      <c r="CH36" s="100">
        <v>5</v>
      </c>
      <c r="CI36" s="101">
        <v>33839</v>
      </c>
      <c r="CJ36" s="101">
        <v>23686</v>
      </c>
      <c r="CK36" s="101">
        <v>0</v>
      </c>
      <c r="CL36" s="101">
        <v>10153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42"/>
        <v>5</v>
      </c>
      <c r="DA36" s="101">
        <f t="shared" si="43"/>
        <v>33839</v>
      </c>
      <c r="DB36" s="101">
        <f t="shared" si="44"/>
        <v>23686</v>
      </c>
      <c r="DC36" s="101">
        <f t="shared" si="45"/>
        <v>0</v>
      </c>
      <c r="DD36" s="101">
        <f t="shared" si="46"/>
        <v>10153</v>
      </c>
      <c r="DE36" s="101">
        <f t="shared" si="36"/>
        <v>0</v>
      </c>
      <c r="DF36" s="101">
        <f t="shared" si="47"/>
        <v>460</v>
      </c>
      <c r="DG36" s="101">
        <f t="shared" si="48"/>
        <v>14366125</v>
      </c>
      <c r="DH36" s="101">
        <f t="shared" si="49"/>
        <v>9879733</v>
      </c>
      <c r="DI36" s="101">
        <f t="shared" si="50"/>
        <v>1290927</v>
      </c>
      <c r="DJ36" s="101">
        <f t="shared" si="37"/>
        <v>3161865</v>
      </c>
      <c r="DK36" s="101">
        <f t="shared" si="38"/>
        <v>33600</v>
      </c>
      <c r="DL36" s="101">
        <v>10</v>
      </c>
      <c r="DM36" s="101">
        <v>4</v>
      </c>
      <c r="DN36" s="101">
        <v>14</v>
      </c>
      <c r="DO36" s="101">
        <v>0</v>
      </c>
      <c r="DP36" s="101">
        <v>3</v>
      </c>
      <c r="DR36" s="16">
        <f>INDEX(現金給付!J:J,MATCH($A36,現金給付!$C:$C,0),1)</f>
        <v>5</v>
      </c>
      <c r="DS36" s="16">
        <f>INDEX(現金給付!K:K,MATCH($A36,現金給付!$C:$C,0),1)</f>
        <v>23686</v>
      </c>
      <c r="DT36" s="16">
        <f>INDEX(現金給付!R:R,MATCH($A36,現金給付!$C:$C,0),1)</f>
        <v>0</v>
      </c>
      <c r="DU36" s="16">
        <f>INDEX(現金給付!S:S,MATCH($A36,現金給付!$C:$C,0),1)</f>
        <v>0</v>
      </c>
      <c r="DV36" s="16">
        <f>INDEX(現金給付!Z:Z,MATCH($A36,現金給付!$C:$C,0),1)</f>
        <v>0</v>
      </c>
      <c r="DW36" s="16">
        <f>INDEX(現金給付!AA:AA,MATCH($A36,現金給付!$C:$C,0),1)</f>
        <v>0</v>
      </c>
      <c r="DX36" s="16">
        <f>INDEX(現金給付!AP:AP,MATCH($A36,現金給付!$C:$C,0),1)</f>
        <v>1</v>
      </c>
      <c r="DY36" s="16">
        <f>INDEX(現金給付!AQ:AQ,MATCH($A36,現金給付!$C:$C,0),1)</f>
        <v>41737</v>
      </c>
      <c r="DZ36" s="16">
        <f>INDEX(現金給付!AX:AX,MATCH($A36,現金給付!$C:$C,0),1)</f>
        <v>0</v>
      </c>
      <c r="EA36" s="16">
        <f>INDEX(現金給付!AY:AY,MATCH($A36,現金給付!$C:$C,0),1)</f>
        <v>0</v>
      </c>
      <c r="EB36" s="16">
        <f>INDEX(現金給付!BF:BF,MATCH($A36,現金給付!$C:$C,0),1)</f>
        <v>0</v>
      </c>
      <c r="EC36" s="16">
        <f>INDEX(現金給付!BG:BG,MATCH($A36,現金給付!$C:$C,0),1)</f>
        <v>0</v>
      </c>
      <c r="ED36" s="16">
        <f>INDEX(現金給付!BV:BV,MATCH($A36,現金給付!$C:$C,0),1)</f>
        <v>0</v>
      </c>
      <c r="EE36" s="16">
        <f>INDEX(現金給付!BW:BW,MATCH($A36,現金給付!$C:$C,0),1)</f>
        <v>0</v>
      </c>
      <c r="EF36" s="16">
        <v>0</v>
      </c>
      <c r="EG36" s="16">
        <v>0</v>
      </c>
      <c r="EH36" s="16">
        <f t="shared" si="51"/>
        <v>6</v>
      </c>
      <c r="EI36" s="16">
        <f t="shared" si="52"/>
        <v>65423</v>
      </c>
      <c r="EK36" s="7">
        <f t="shared" si="53"/>
        <v>461</v>
      </c>
      <c r="EL36" s="7">
        <f t="shared" si="54"/>
        <v>14397709</v>
      </c>
      <c r="EN36" s="69">
        <f>ROUND(EL36/INDEX(被保険者数!O:O,MATCH(A36,被保険者数!A:A,0),1),0)</f>
        <v>105093</v>
      </c>
      <c r="EO36" s="1">
        <f t="shared" si="55"/>
        <v>9</v>
      </c>
      <c r="EP36" s="69">
        <f t="shared" si="39"/>
        <v>7769620</v>
      </c>
      <c r="EQ36" s="69">
        <f t="shared" si="40"/>
        <v>2855890</v>
      </c>
      <c r="ER36" s="69">
        <f t="shared" si="41"/>
        <v>3772199</v>
      </c>
      <c r="ES36" s="69">
        <f>ROUND(EP36/INDEX(被保険者数!O:O,MATCH(A36,被保険者数!A:A,0),1),0)</f>
        <v>56713</v>
      </c>
      <c r="ET36" s="69">
        <f t="shared" si="56"/>
        <v>7</v>
      </c>
      <c r="EU36" s="69">
        <f>ROUND(EQ36/INDEX(被保険者数!O:O,MATCH(A36,被保険者数!A:A,0),1),0)</f>
        <v>20846</v>
      </c>
      <c r="EV36" s="1">
        <f t="shared" si="57"/>
        <v>15</v>
      </c>
    </row>
    <row r="37" spans="1:152" s="1" customFormat="1" ht="15.95" customHeight="1" x14ac:dyDescent="0.15">
      <c r="A37" s="2" t="s">
        <v>56</v>
      </c>
      <c r="B37" s="6">
        <v>4</v>
      </c>
      <c r="C37" s="7">
        <v>3492450</v>
      </c>
      <c r="D37" s="7">
        <v>2444717</v>
      </c>
      <c r="E37" s="7">
        <v>578813</v>
      </c>
      <c r="F37" s="7">
        <v>468920</v>
      </c>
      <c r="G37" s="7">
        <v>0</v>
      </c>
      <c r="H37" s="7">
        <v>83</v>
      </c>
      <c r="I37" s="7">
        <v>1465530</v>
      </c>
      <c r="J37" s="7">
        <v>1025871</v>
      </c>
      <c r="K37" s="7">
        <v>0</v>
      </c>
      <c r="L37" s="7">
        <v>439659</v>
      </c>
      <c r="M37" s="7">
        <v>0</v>
      </c>
      <c r="N37" s="7">
        <f t="shared" si="0"/>
        <v>87</v>
      </c>
      <c r="O37" s="7">
        <f t="shared" si="1"/>
        <v>4957980</v>
      </c>
      <c r="P37" s="7">
        <f t="shared" si="2"/>
        <v>3470588</v>
      </c>
      <c r="Q37" s="7">
        <f t="shared" si="3"/>
        <v>578813</v>
      </c>
      <c r="R37" s="7">
        <f t="shared" si="4"/>
        <v>908579</v>
      </c>
      <c r="S37" s="7">
        <f t="shared" si="5"/>
        <v>0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10</v>
      </c>
      <c r="AA37" s="7">
        <v>88280</v>
      </c>
      <c r="AB37" s="7">
        <v>61796</v>
      </c>
      <c r="AC37" s="7">
        <v>0</v>
      </c>
      <c r="AD37" s="7">
        <v>26484</v>
      </c>
      <c r="AE37" s="7">
        <v>0</v>
      </c>
      <c r="AF37" s="7">
        <f t="shared" si="6"/>
        <v>10</v>
      </c>
      <c r="AG37" s="7">
        <f t="shared" si="7"/>
        <v>88280</v>
      </c>
      <c r="AH37" s="7">
        <f t="shared" si="8"/>
        <v>61796</v>
      </c>
      <c r="AI37" s="7">
        <f t="shared" si="9"/>
        <v>0</v>
      </c>
      <c r="AJ37" s="7">
        <f t="shared" si="10"/>
        <v>26484</v>
      </c>
      <c r="AK37" s="7">
        <f t="shared" si="11"/>
        <v>0</v>
      </c>
      <c r="AL37" s="6">
        <f t="shared" si="12"/>
        <v>97</v>
      </c>
      <c r="AM37" s="7">
        <f t="shared" si="13"/>
        <v>5046260</v>
      </c>
      <c r="AN37" s="7">
        <f t="shared" si="14"/>
        <v>3532384</v>
      </c>
      <c r="AO37" s="7">
        <f t="shared" si="15"/>
        <v>578813</v>
      </c>
      <c r="AP37" s="7">
        <f t="shared" si="16"/>
        <v>935063</v>
      </c>
      <c r="AQ37" s="7">
        <f t="shared" si="17"/>
        <v>0</v>
      </c>
      <c r="AR37" s="7">
        <v>26</v>
      </c>
      <c r="AS37" s="7">
        <v>296500</v>
      </c>
      <c r="AT37" s="7">
        <v>207550</v>
      </c>
      <c r="AU37" s="7">
        <v>0</v>
      </c>
      <c r="AV37" s="7">
        <v>88950</v>
      </c>
      <c r="AW37" s="7">
        <v>0</v>
      </c>
      <c r="AX37" s="7">
        <f t="shared" si="18"/>
        <v>123</v>
      </c>
      <c r="AY37" s="7">
        <f t="shared" si="19"/>
        <v>5342760</v>
      </c>
      <c r="AZ37" s="7">
        <f t="shared" si="20"/>
        <v>3739934</v>
      </c>
      <c r="BA37" s="7">
        <f t="shared" si="21"/>
        <v>578813</v>
      </c>
      <c r="BB37" s="7">
        <f t="shared" si="22"/>
        <v>1024013</v>
      </c>
      <c r="BC37" s="7">
        <f t="shared" si="23"/>
        <v>0</v>
      </c>
      <c r="BD37" s="6">
        <v>4</v>
      </c>
      <c r="BE37" s="7">
        <v>70314</v>
      </c>
      <c r="BF37" s="7">
        <v>25814</v>
      </c>
      <c r="BG37" s="7">
        <v>0</v>
      </c>
      <c r="BH37" s="7">
        <v>44500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24"/>
        <v>4</v>
      </c>
      <c r="BQ37" s="7">
        <f t="shared" si="25"/>
        <v>70314</v>
      </c>
      <c r="BR37" s="7">
        <f t="shared" si="26"/>
        <v>25814</v>
      </c>
      <c r="BS37" s="7">
        <f t="shared" si="27"/>
        <v>0</v>
      </c>
      <c r="BT37" s="7">
        <f t="shared" si="28"/>
        <v>44500</v>
      </c>
      <c r="BU37" s="7">
        <f t="shared" si="29"/>
        <v>0</v>
      </c>
      <c r="BV37" s="6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f t="shared" si="30"/>
        <v>123</v>
      </c>
      <c r="CC37" s="7">
        <f t="shared" si="31"/>
        <v>5413074</v>
      </c>
      <c r="CD37" s="7">
        <f t="shared" si="32"/>
        <v>3765748</v>
      </c>
      <c r="CE37" s="7">
        <f t="shared" si="33"/>
        <v>578813</v>
      </c>
      <c r="CF37" s="7">
        <f t="shared" si="34"/>
        <v>1068513</v>
      </c>
      <c r="CG37" s="7">
        <f t="shared" si="35"/>
        <v>0</v>
      </c>
      <c r="CH37" s="100">
        <v>0</v>
      </c>
      <c r="CI37" s="101">
        <v>0</v>
      </c>
      <c r="CJ37" s="101">
        <v>0</v>
      </c>
      <c r="CK37" s="101">
        <v>0</v>
      </c>
      <c r="CL37" s="101">
        <v>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42"/>
        <v>0</v>
      </c>
      <c r="DA37" s="101">
        <f t="shared" si="43"/>
        <v>0</v>
      </c>
      <c r="DB37" s="101">
        <f t="shared" si="44"/>
        <v>0</v>
      </c>
      <c r="DC37" s="101">
        <f t="shared" si="45"/>
        <v>0</v>
      </c>
      <c r="DD37" s="101">
        <f t="shared" si="46"/>
        <v>0</v>
      </c>
      <c r="DE37" s="101">
        <f t="shared" si="36"/>
        <v>0</v>
      </c>
      <c r="DF37" s="101">
        <f t="shared" si="47"/>
        <v>123</v>
      </c>
      <c r="DG37" s="101">
        <f t="shared" si="48"/>
        <v>5413074</v>
      </c>
      <c r="DH37" s="101">
        <f t="shared" si="49"/>
        <v>3765748</v>
      </c>
      <c r="DI37" s="101">
        <f t="shared" si="50"/>
        <v>578813</v>
      </c>
      <c r="DJ37" s="101">
        <f t="shared" si="37"/>
        <v>1068513</v>
      </c>
      <c r="DK37" s="101">
        <f t="shared" si="38"/>
        <v>0</v>
      </c>
      <c r="DL37" s="101">
        <v>3</v>
      </c>
      <c r="DM37" s="101">
        <v>0</v>
      </c>
      <c r="DN37" s="101">
        <v>3</v>
      </c>
      <c r="DO37" s="101">
        <v>0</v>
      </c>
      <c r="DP37" s="101">
        <v>0</v>
      </c>
      <c r="DR37" s="16">
        <f>INDEX(現金給付!J:J,MATCH($A37,現金給付!$C:$C,0),1)</f>
        <v>0</v>
      </c>
      <c r="DS37" s="16">
        <f>INDEX(現金給付!K:K,MATCH($A37,現金給付!$C:$C,0),1)</f>
        <v>0</v>
      </c>
      <c r="DT37" s="16">
        <f>INDEX(現金給付!R:R,MATCH($A37,現金給付!$C:$C,0),1)</f>
        <v>0</v>
      </c>
      <c r="DU37" s="16">
        <f>INDEX(現金給付!S:S,MATCH($A37,現金給付!$C:$C,0),1)</f>
        <v>0</v>
      </c>
      <c r="DV37" s="16">
        <f>INDEX(現金給付!Z:Z,MATCH($A37,現金給付!$C:$C,0),1)</f>
        <v>0</v>
      </c>
      <c r="DW37" s="16">
        <f>INDEX(現金給付!AA:AA,MATCH($A37,現金給付!$C:$C,0),1)</f>
        <v>0</v>
      </c>
      <c r="DX37" s="16">
        <f>INDEX(現金給付!AP:AP,MATCH($A37,現金給付!$C:$C,0),1)</f>
        <v>0</v>
      </c>
      <c r="DY37" s="16">
        <f>INDEX(現金給付!AQ:AQ,MATCH($A37,現金給付!$C:$C,0),1)</f>
        <v>0</v>
      </c>
      <c r="DZ37" s="16">
        <f>INDEX(現金給付!AX:AX,MATCH($A37,現金給付!$C:$C,0),1)</f>
        <v>0</v>
      </c>
      <c r="EA37" s="16">
        <f>INDEX(現金給付!AY:AY,MATCH($A37,現金給付!$C:$C,0),1)</f>
        <v>0</v>
      </c>
      <c r="EB37" s="16">
        <f>INDEX(現金給付!BF:BF,MATCH($A37,現金給付!$C:$C,0),1)</f>
        <v>0</v>
      </c>
      <c r="EC37" s="16">
        <f>INDEX(現金給付!BG:BG,MATCH($A37,現金給付!$C:$C,0),1)</f>
        <v>0</v>
      </c>
      <c r="ED37" s="16">
        <f>INDEX(現金給付!BV:BV,MATCH($A37,現金給付!$C:$C,0),1)</f>
        <v>0</v>
      </c>
      <c r="EE37" s="16">
        <f>INDEX(現金給付!BW:BW,MATCH($A37,現金給付!$C:$C,0),1)</f>
        <v>0</v>
      </c>
      <c r="EF37" s="16">
        <v>0</v>
      </c>
      <c r="EG37" s="16">
        <v>0</v>
      </c>
      <c r="EH37" s="16">
        <f t="shared" si="51"/>
        <v>0</v>
      </c>
      <c r="EI37" s="16">
        <f t="shared" si="52"/>
        <v>0</v>
      </c>
      <c r="EK37" s="7">
        <f t="shared" si="53"/>
        <v>123</v>
      </c>
      <c r="EL37" s="7">
        <f t="shared" si="54"/>
        <v>5413074</v>
      </c>
      <c r="EN37" s="69">
        <f>ROUND(EL37/INDEX(被保険者数!O:O,MATCH(A37,被保険者数!A:A,0),1),0)</f>
        <v>96662</v>
      </c>
      <c r="EO37" s="1">
        <f t="shared" si="55"/>
        <v>11</v>
      </c>
      <c r="EP37" s="69">
        <f t="shared" si="39"/>
        <v>3492450</v>
      </c>
      <c r="EQ37" s="69">
        <f t="shared" si="40"/>
        <v>1553810</v>
      </c>
      <c r="ER37" s="69">
        <f t="shared" si="41"/>
        <v>366814</v>
      </c>
      <c r="ES37" s="69">
        <f>ROUND(EP37/INDEX(被保険者数!O:O,MATCH(A37,被保険者数!A:A,0),1),0)</f>
        <v>62365</v>
      </c>
      <c r="ET37" s="69">
        <f t="shared" si="56"/>
        <v>6</v>
      </c>
      <c r="EU37" s="69">
        <f>ROUND(EQ37/INDEX(被保険者数!O:O,MATCH(A37,被保険者数!A:A,0),1),0)</f>
        <v>27747</v>
      </c>
      <c r="EV37" s="1">
        <f t="shared" si="57"/>
        <v>11</v>
      </c>
    </row>
    <row r="38" spans="1:152" s="1" customFormat="1" ht="15.95" customHeight="1" x14ac:dyDescent="0.15">
      <c r="A38" s="2" t="s">
        <v>63</v>
      </c>
      <c r="B38" s="6">
        <v>4</v>
      </c>
      <c r="C38" s="7">
        <v>3408440</v>
      </c>
      <c r="D38" s="7">
        <v>2385910</v>
      </c>
      <c r="E38" s="7">
        <v>818460</v>
      </c>
      <c r="F38" s="7">
        <v>204070</v>
      </c>
      <c r="G38" s="7">
        <v>0</v>
      </c>
      <c r="H38" s="7">
        <v>62</v>
      </c>
      <c r="I38" s="7">
        <v>1428680</v>
      </c>
      <c r="J38" s="7">
        <v>1000076</v>
      </c>
      <c r="K38" s="7">
        <v>0</v>
      </c>
      <c r="L38" s="7">
        <v>428604</v>
      </c>
      <c r="M38" s="7">
        <v>0</v>
      </c>
      <c r="N38" s="7">
        <f t="shared" si="0"/>
        <v>66</v>
      </c>
      <c r="O38" s="7">
        <f t="shared" si="1"/>
        <v>4837120</v>
      </c>
      <c r="P38" s="7">
        <f t="shared" si="2"/>
        <v>3385986</v>
      </c>
      <c r="Q38" s="7">
        <f t="shared" si="3"/>
        <v>818460</v>
      </c>
      <c r="R38" s="7">
        <f t="shared" si="4"/>
        <v>632674</v>
      </c>
      <c r="S38" s="7">
        <f t="shared" si="5"/>
        <v>0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11</v>
      </c>
      <c r="AA38" s="7">
        <v>41990</v>
      </c>
      <c r="AB38" s="7">
        <v>29393</v>
      </c>
      <c r="AC38" s="7">
        <v>0</v>
      </c>
      <c r="AD38" s="7">
        <v>12597</v>
      </c>
      <c r="AE38" s="7">
        <v>0</v>
      </c>
      <c r="AF38" s="7">
        <f t="shared" si="6"/>
        <v>11</v>
      </c>
      <c r="AG38" s="7">
        <f t="shared" si="7"/>
        <v>41990</v>
      </c>
      <c r="AH38" s="7">
        <f t="shared" si="8"/>
        <v>29393</v>
      </c>
      <c r="AI38" s="7">
        <f t="shared" si="9"/>
        <v>0</v>
      </c>
      <c r="AJ38" s="7">
        <f t="shared" si="10"/>
        <v>12597</v>
      </c>
      <c r="AK38" s="7">
        <f t="shared" si="11"/>
        <v>0</v>
      </c>
      <c r="AL38" s="6">
        <f t="shared" si="12"/>
        <v>77</v>
      </c>
      <c r="AM38" s="7">
        <f t="shared" si="13"/>
        <v>4879110</v>
      </c>
      <c r="AN38" s="7">
        <f t="shared" si="14"/>
        <v>3415379</v>
      </c>
      <c r="AO38" s="7">
        <f t="shared" si="15"/>
        <v>818460</v>
      </c>
      <c r="AP38" s="7">
        <f t="shared" si="16"/>
        <v>645271</v>
      </c>
      <c r="AQ38" s="7">
        <f t="shared" si="17"/>
        <v>0</v>
      </c>
      <c r="AR38" s="7">
        <v>28</v>
      </c>
      <c r="AS38" s="7">
        <v>282810</v>
      </c>
      <c r="AT38" s="7">
        <v>197967</v>
      </c>
      <c r="AU38" s="7">
        <v>0</v>
      </c>
      <c r="AV38" s="7">
        <v>84843</v>
      </c>
      <c r="AW38" s="7">
        <v>0</v>
      </c>
      <c r="AX38" s="7">
        <f t="shared" si="18"/>
        <v>105</v>
      </c>
      <c r="AY38" s="7">
        <f t="shared" si="19"/>
        <v>5161920</v>
      </c>
      <c r="AZ38" s="7">
        <f t="shared" si="20"/>
        <v>3613346</v>
      </c>
      <c r="BA38" s="7">
        <f t="shared" si="21"/>
        <v>818460</v>
      </c>
      <c r="BB38" s="7">
        <f t="shared" si="22"/>
        <v>730114</v>
      </c>
      <c r="BC38" s="7">
        <f t="shared" si="23"/>
        <v>0</v>
      </c>
      <c r="BD38" s="6">
        <v>4</v>
      </c>
      <c r="BE38" s="7">
        <v>119618</v>
      </c>
      <c r="BF38" s="7">
        <v>34848</v>
      </c>
      <c r="BG38" s="7">
        <v>0</v>
      </c>
      <c r="BH38" s="7">
        <v>84770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24"/>
        <v>4</v>
      </c>
      <c r="BQ38" s="7">
        <f t="shared" si="25"/>
        <v>119618</v>
      </c>
      <c r="BR38" s="7">
        <f t="shared" si="26"/>
        <v>34848</v>
      </c>
      <c r="BS38" s="7">
        <f t="shared" si="27"/>
        <v>0</v>
      </c>
      <c r="BT38" s="7">
        <f t="shared" si="28"/>
        <v>84770</v>
      </c>
      <c r="BU38" s="7">
        <f t="shared" si="29"/>
        <v>0</v>
      </c>
      <c r="BV38" s="6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f t="shared" si="30"/>
        <v>105</v>
      </c>
      <c r="CC38" s="7">
        <f t="shared" si="31"/>
        <v>5281538</v>
      </c>
      <c r="CD38" s="7">
        <f t="shared" si="32"/>
        <v>3648194</v>
      </c>
      <c r="CE38" s="7">
        <f t="shared" si="33"/>
        <v>818460</v>
      </c>
      <c r="CF38" s="7">
        <f t="shared" si="34"/>
        <v>814884</v>
      </c>
      <c r="CG38" s="7">
        <f t="shared" si="35"/>
        <v>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42"/>
        <v>0</v>
      </c>
      <c r="DA38" s="101">
        <f t="shared" si="43"/>
        <v>0</v>
      </c>
      <c r="DB38" s="101">
        <f t="shared" si="44"/>
        <v>0</v>
      </c>
      <c r="DC38" s="101">
        <f t="shared" si="45"/>
        <v>0</v>
      </c>
      <c r="DD38" s="101">
        <f t="shared" si="46"/>
        <v>0</v>
      </c>
      <c r="DE38" s="101">
        <f t="shared" si="36"/>
        <v>0</v>
      </c>
      <c r="DF38" s="101">
        <f t="shared" si="47"/>
        <v>105</v>
      </c>
      <c r="DG38" s="101">
        <f t="shared" si="48"/>
        <v>5281538</v>
      </c>
      <c r="DH38" s="101">
        <f t="shared" si="49"/>
        <v>3648194</v>
      </c>
      <c r="DI38" s="101">
        <f t="shared" si="50"/>
        <v>818460</v>
      </c>
      <c r="DJ38" s="101">
        <f t="shared" si="37"/>
        <v>814884</v>
      </c>
      <c r="DK38" s="101">
        <f t="shared" si="38"/>
        <v>0</v>
      </c>
      <c r="DL38" s="101">
        <v>3</v>
      </c>
      <c r="DM38" s="101">
        <v>0</v>
      </c>
      <c r="DN38" s="101">
        <v>3</v>
      </c>
      <c r="DO38" s="101">
        <v>0</v>
      </c>
      <c r="DP38" s="101">
        <v>3</v>
      </c>
      <c r="DR38" s="16">
        <f>INDEX(現金給付!J:J,MATCH($A38,現金給付!$C:$C,0),1)</f>
        <v>0</v>
      </c>
      <c r="DS38" s="16">
        <f>INDEX(現金給付!K:K,MATCH($A38,現金給付!$C:$C,0),1)</f>
        <v>0</v>
      </c>
      <c r="DT38" s="16">
        <f>INDEX(現金給付!R:R,MATCH($A38,現金給付!$C:$C,0),1)</f>
        <v>0</v>
      </c>
      <c r="DU38" s="16">
        <f>INDEX(現金給付!S:S,MATCH($A38,現金給付!$C:$C,0),1)</f>
        <v>0</v>
      </c>
      <c r="DV38" s="16">
        <f>INDEX(現金給付!Z:Z,MATCH($A38,現金給付!$C:$C,0),1)</f>
        <v>0</v>
      </c>
      <c r="DW38" s="16">
        <f>INDEX(現金給付!AA:AA,MATCH($A38,現金給付!$C:$C,0),1)</f>
        <v>0</v>
      </c>
      <c r="DX38" s="16">
        <f>INDEX(現金給付!AP:AP,MATCH($A38,現金給付!$C:$C,0),1)</f>
        <v>0</v>
      </c>
      <c r="DY38" s="16">
        <f>INDEX(現金給付!AQ:AQ,MATCH($A38,現金給付!$C:$C,0),1)</f>
        <v>0</v>
      </c>
      <c r="DZ38" s="16">
        <f>INDEX(現金給付!AX:AX,MATCH($A38,現金給付!$C:$C,0),1)</f>
        <v>0</v>
      </c>
      <c r="EA38" s="16">
        <f>INDEX(現金給付!AY:AY,MATCH($A38,現金給付!$C:$C,0),1)</f>
        <v>0</v>
      </c>
      <c r="EB38" s="16">
        <f>INDEX(現金給付!BF:BF,MATCH($A38,現金給付!$C:$C,0),1)</f>
        <v>0</v>
      </c>
      <c r="EC38" s="16">
        <f>INDEX(現金給付!BG:BG,MATCH($A38,現金給付!$C:$C,0),1)</f>
        <v>0</v>
      </c>
      <c r="ED38" s="16">
        <f>INDEX(現金給付!BV:BV,MATCH($A38,現金給付!$C:$C,0),1)</f>
        <v>0</v>
      </c>
      <c r="EE38" s="16">
        <f>INDEX(現金給付!BW:BW,MATCH($A38,現金給付!$C:$C,0),1)</f>
        <v>0</v>
      </c>
      <c r="EF38" s="16">
        <v>0</v>
      </c>
      <c r="EG38" s="16">
        <v>0</v>
      </c>
      <c r="EH38" s="16">
        <f t="shared" si="51"/>
        <v>0</v>
      </c>
      <c r="EI38" s="16">
        <f t="shared" si="52"/>
        <v>0</v>
      </c>
      <c r="EK38" s="7">
        <f t="shared" si="53"/>
        <v>105</v>
      </c>
      <c r="EL38" s="7">
        <f t="shared" si="54"/>
        <v>5281538</v>
      </c>
      <c r="EN38" s="69">
        <f>ROUND(EL38/INDEX(被保険者数!O:O,MATCH(A38,被保険者数!A:A,0),1),0)</f>
        <v>31068</v>
      </c>
      <c r="EO38" s="1">
        <f t="shared" si="55"/>
        <v>28</v>
      </c>
      <c r="EP38" s="69">
        <f t="shared" si="39"/>
        <v>3408440</v>
      </c>
      <c r="EQ38" s="69">
        <f t="shared" si="40"/>
        <v>1470670</v>
      </c>
      <c r="ER38" s="69">
        <f t="shared" si="41"/>
        <v>402428</v>
      </c>
      <c r="ES38" s="69">
        <f>ROUND(EP38/INDEX(被保険者数!O:O,MATCH(A38,被保険者数!A:A,0),1),0)</f>
        <v>20050</v>
      </c>
      <c r="ET38" s="69">
        <f t="shared" si="56"/>
        <v>28</v>
      </c>
      <c r="EU38" s="69">
        <f>ROUND(EQ38/INDEX(被保険者数!O:O,MATCH(A38,被保険者数!A:A,0),1),0)</f>
        <v>8651</v>
      </c>
      <c r="EV38" s="1">
        <f t="shared" si="57"/>
        <v>32</v>
      </c>
    </row>
    <row r="39" spans="1:152" s="1" customFormat="1" ht="15.95" customHeight="1" x14ac:dyDescent="0.15">
      <c r="A39" s="2" t="s">
        <v>64</v>
      </c>
      <c r="B39" s="6">
        <v>6</v>
      </c>
      <c r="C39" s="7">
        <v>2517540</v>
      </c>
      <c r="D39" s="7">
        <v>1762280</v>
      </c>
      <c r="E39" s="7">
        <v>18299</v>
      </c>
      <c r="F39" s="7">
        <v>736961</v>
      </c>
      <c r="G39" s="7">
        <v>0</v>
      </c>
      <c r="H39" s="7">
        <v>55</v>
      </c>
      <c r="I39" s="7">
        <v>572220</v>
      </c>
      <c r="J39" s="7">
        <v>400554</v>
      </c>
      <c r="K39" s="7">
        <v>0</v>
      </c>
      <c r="L39" s="7">
        <v>171666</v>
      </c>
      <c r="M39" s="7">
        <v>0</v>
      </c>
      <c r="N39" s="7">
        <f t="shared" si="0"/>
        <v>61</v>
      </c>
      <c r="O39" s="7">
        <f t="shared" si="1"/>
        <v>3089760</v>
      </c>
      <c r="P39" s="7">
        <f t="shared" si="2"/>
        <v>2162834</v>
      </c>
      <c r="Q39" s="7">
        <f t="shared" si="3"/>
        <v>18299</v>
      </c>
      <c r="R39" s="7">
        <f t="shared" si="4"/>
        <v>908627</v>
      </c>
      <c r="S39" s="7">
        <f t="shared" si="5"/>
        <v>0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15</v>
      </c>
      <c r="AA39" s="7">
        <v>179070</v>
      </c>
      <c r="AB39" s="7">
        <v>125349</v>
      </c>
      <c r="AC39" s="7">
        <v>0</v>
      </c>
      <c r="AD39" s="7">
        <v>53721</v>
      </c>
      <c r="AE39" s="7">
        <v>0</v>
      </c>
      <c r="AF39" s="7">
        <f t="shared" si="6"/>
        <v>15</v>
      </c>
      <c r="AG39" s="7">
        <f t="shared" si="7"/>
        <v>179070</v>
      </c>
      <c r="AH39" s="7">
        <f t="shared" si="8"/>
        <v>125349</v>
      </c>
      <c r="AI39" s="7">
        <f t="shared" si="9"/>
        <v>0</v>
      </c>
      <c r="AJ39" s="7">
        <f t="shared" si="10"/>
        <v>53721</v>
      </c>
      <c r="AK39" s="7">
        <f t="shared" si="11"/>
        <v>0</v>
      </c>
      <c r="AL39" s="6">
        <f t="shared" si="12"/>
        <v>76</v>
      </c>
      <c r="AM39" s="7">
        <f t="shared" si="13"/>
        <v>3268830</v>
      </c>
      <c r="AN39" s="7">
        <f t="shared" si="14"/>
        <v>2288183</v>
      </c>
      <c r="AO39" s="7">
        <f t="shared" si="15"/>
        <v>18299</v>
      </c>
      <c r="AP39" s="7">
        <f t="shared" si="16"/>
        <v>962348</v>
      </c>
      <c r="AQ39" s="7">
        <f t="shared" si="17"/>
        <v>0</v>
      </c>
      <c r="AR39" s="7">
        <v>26</v>
      </c>
      <c r="AS39" s="7">
        <v>215890</v>
      </c>
      <c r="AT39" s="7">
        <v>151123</v>
      </c>
      <c r="AU39" s="7">
        <v>0</v>
      </c>
      <c r="AV39" s="7">
        <v>64767</v>
      </c>
      <c r="AW39" s="7">
        <v>0</v>
      </c>
      <c r="AX39" s="7">
        <f t="shared" si="18"/>
        <v>102</v>
      </c>
      <c r="AY39" s="7">
        <f t="shared" si="19"/>
        <v>3484720</v>
      </c>
      <c r="AZ39" s="7">
        <f t="shared" si="20"/>
        <v>2439306</v>
      </c>
      <c r="BA39" s="7">
        <f t="shared" si="21"/>
        <v>18299</v>
      </c>
      <c r="BB39" s="7">
        <f t="shared" si="22"/>
        <v>1027115</v>
      </c>
      <c r="BC39" s="7">
        <f t="shared" si="23"/>
        <v>0</v>
      </c>
      <c r="BD39" s="6">
        <v>6</v>
      </c>
      <c r="BE39" s="7">
        <v>255356</v>
      </c>
      <c r="BF39" s="7">
        <v>64896</v>
      </c>
      <c r="BG39" s="7">
        <v>0</v>
      </c>
      <c r="BH39" s="7">
        <v>190460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24"/>
        <v>6</v>
      </c>
      <c r="BQ39" s="7">
        <f t="shared" si="25"/>
        <v>255356</v>
      </c>
      <c r="BR39" s="7">
        <f t="shared" si="26"/>
        <v>64896</v>
      </c>
      <c r="BS39" s="7">
        <f t="shared" si="27"/>
        <v>0</v>
      </c>
      <c r="BT39" s="7">
        <f t="shared" si="28"/>
        <v>190460</v>
      </c>
      <c r="BU39" s="7">
        <f t="shared" si="29"/>
        <v>0</v>
      </c>
      <c r="BV39" s="6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f t="shared" si="30"/>
        <v>102</v>
      </c>
      <c r="CC39" s="7">
        <f t="shared" si="31"/>
        <v>3740076</v>
      </c>
      <c r="CD39" s="7">
        <f t="shared" si="32"/>
        <v>2504202</v>
      </c>
      <c r="CE39" s="7">
        <f t="shared" si="33"/>
        <v>18299</v>
      </c>
      <c r="CF39" s="7">
        <f t="shared" si="34"/>
        <v>1217575</v>
      </c>
      <c r="CG39" s="7">
        <f t="shared" si="35"/>
        <v>0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42"/>
        <v>0</v>
      </c>
      <c r="DA39" s="101">
        <f t="shared" si="43"/>
        <v>0</v>
      </c>
      <c r="DB39" s="101">
        <f t="shared" si="44"/>
        <v>0</v>
      </c>
      <c r="DC39" s="101">
        <f t="shared" si="45"/>
        <v>0</v>
      </c>
      <c r="DD39" s="101">
        <f t="shared" si="46"/>
        <v>0</v>
      </c>
      <c r="DE39" s="101">
        <f t="shared" si="36"/>
        <v>0</v>
      </c>
      <c r="DF39" s="101">
        <f t="shared" si="47"/>
        <v>102</v>
      </c>
      <c r="DG39" s="101">
        <f t="shared" si="48"/>
        <v>3740076</v>
      </c>
      <c r="DH39" s="101">
        <f t="shared" si="49"/>
        <v>2504202</v>
      </c>
      <c r="DI39" s="101">
        <f t="shared" si="50"/>
        <v>18299</v>
      </c>
      <c r="DJ39" s="101">
        <f t="shared" si="37"/>
        <v>1217575</v>
      </c>
      <c r="DK39" s="101">
        <f t="shared" si="38"/>
        <v>0</v>
      </c>
      <c r="DL39" s="101">
        <v>1</v>
      </c>
      <c r="DM39" s="101">
        <v>0</v>
      </c>
      <c r="DN39" s="101">
        <v>1</v>
      </c>
      <c r="DO39" s="101">
        <v>0</v>
      </c>
      <c r="DP39" s="101">
        <v>0</v>
      </c>
      <c r="DR39" s="16">
        <f>INDEX(現金給付!J:J,MATCH($A39,現金給付!$C:$C,0),1)</f>
        <v>0</v>
      </c>
      <c r="DS39" s="16">
        <f>INDEX(現金給付!K:K,MATCH($A39,現金給付!$C:$C,0),1)</f>
        <v>0</v>
      </c>
      <c r="DT39" s="16">
        <f>INDEX(現金給付!R:R,MATCH($A39,現金給付!$C:$C,0),1)</f>
        <v>0</v>
      </c>
      <c r="DU39" s="16">
        <f>INDEX(現金給付!S:S,MATCH($A39,現金給付!$C:$C,0),1)</f>
        <v>0</v>
      </c>
      <c r="DV39" s="16">
        <f>INDEX(現金給付!Z:Z,MATCH($A39,現金給付!$C:$C,0),1)</f>
        <v>0</v>
      </c>
      <c r="DW39" s="16">
        <f>INDEX(現金給付!AA:AA,MATCH($A39,現金給付!$C:$C,0),1)</f>
        <v>0</v>
      </c>
      <c r="DX39" s="16">
        <f>INDEX(現金給付!AP:AP,MATCH($A39,現金給付!$C:$C,0),1)</f>
        <v>0</v>
      </c>
      <c r="DY39" s="16">
        <f>INDEX(現金給付!AQ:AQ,MATCH($A39,現金給付!$C:$C,0),1)</f>
        <v>0</v>
      </c>
      <c r="DZ39" s="16">
        <f>INDEX(現金給付!AX:AX,MATCH($A39,現金給付!$C:$C,0),1)</f>
        <v>0</v>
      </c>
      <c r="EA39" s="16">
        <f>INDEX(現金給付!AY:AY,MATCH($A39,現金給付!$C:$C,0),1)</f>
        <v>0</v>
      </c>
      <c r="EB39" s="16">
        <f>INDEX(現金給付!BF:BF,MATCH($A39,現金給付!$C:$C,0),1)</f>
        <v>0</v>
      </c>
      <c r="EC39" s="16">
        <f>INDEX(現金給付!BG:BG,MATCH($A39,現金給付!$C:$C,0),1)</f>
        <v>0</v>
      </c>
      <c r="ED39" s="16">
        <f>INDEX(現金給付!BV:BV,MATCH($A39,現金給付!$C:$C,0),1)</f>
        <v>0</v>
      </c>
      <c r="EE39" s="16">
        <f>INDEX(現金給付!BW:BW,MATCH($A39,現金給付!$C:$C,0),1)</f>
        <v>0</v>
      </c>
      <c r="EF39" s="16">
        <v>0</v>
      </c>
      <c r="EG39" s="16">
        <v>0</v>
      </c>
      <c r="EH39" s="16">
        <f t="shared" si="51"/>
        <v>0</v>
      </c>
      <c r="EI39" s="16">
        <f t="shared" si="52"/>
        <v>0</v>
      </c>
      <c r="EK39" s="7">
        <f t="shared" si="53"/>
        <v>102</v>
      </c>
      <c r="EL39" s="7">
        <f t="shared" si="54"/>
        <v>3740076</v>
      </c>
      <c r="EN39" s="69">
        <f>ROUND(EL39/INDEX(被保険者数!O:O,MATCH(A39,被保険者数!A:A,0),1),0)</f>
        <v>19582</v>
      </c>
      <c r="EO39" s="1">
        <f t="shared" si="55"/>
        <v>36</v>
      </c>
      <c r="EP39" s="69">
        <f t="shared" si="39"/>
        <v>2517540</v>
      </c>
      <c r="EQ39" s="69">
        <f t="shared" si="40"/>
        <v>751290</v>
      </c>
      <c r="ER39" s="69">
        <f t="shared" si="41"/>
        <v>471246</v>
      </c>
      <c r="ES39" s="69">
        <f>ROUND(EP39/INDEX(被保険者数!O:O,MATCH(A39,被保険者数!A:A,0),1),0)</f>
        <v>13181</v>
      </c>
      <c r="ET39" s="69">
        <f t="shared" si="56"/>
        <v>31</v>
      </c>
      <c r="EU39" s="69">
        <f>ROUND(EQ39/INDEX(被保険者数!O:O,MATCH(A39,被保険者数!A:A,0),1),0)</f>
        <v>3933</v>
      </c>
      <c r="EV39" s="1">
        <f t="shared" si="57"/>
        <v>39</v>
      </c>
    </row>
    <row r="40" spans="1:152" s="1" customFormat="1" ht="15.95" customHeight="1" x14ac:dyDescent="0.15">
      <c r="A40" s="2" t="s">
        <v>57</v>
      </c>
      <c r="B40" s="6">
        <v>9</v>
      </c>
      <c r="C40" s="7">
        <v>4831440</v>
      </c>
      <c r="D40" s="7">
        <v>3382007</v>
      </c>
      <c r="E40" s="7">
        <v>462629</v>
      </c>
      <c r="F40" s="7">
        <v>986804</v>
      </c>
      <c r="G40" s="7">
        <v>0</v>
      </c>
      <c r="H40" s="7">
        <v>302</v>
      </c>
      <c r="I40" s="7">
        <v>5174560</v>
      </c>
      <c r="J40" s="7">
        <v>3622192</v>
      </c>
      <c r="K40" s="7">
        <v>166921</v>
      </c>
      <c r="L40" s="7">
        <v>1349467</v>
      </c>
      <c r="M40" s="7">
        <v>35980</v>
      </c>
      <c r="N40" s="7">
        <f t="shared" si="0"/>
        <v>311</v>
      </c>
      <c r="O40" s="7">
        <f t="shared" si="1"/>
        <v>10006000</v>
      </c>
      <c r="P40" s="7">
        <f t="shared" si="2"/>
        <v>7004199</v>
      </c>
      <c r="Q40" s="7">
        <f t="shared" si="3"/>
        <v>629550</v>
      </c>
      <c r="R40" s="7">
        <f t="shared" si="4"/>
        <v>2336271</v>
      </c>
      <c r="S40" s="7">
        <f t="shared" si="5"/>
        <v>35980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59</v>
      </c>
      <c r="AA40" s="7">
        <v>757350</v>
      </c>
      <c r="AB40" s="7">
        <v>530145</v>
      </c>
      <c r="AC40" s="7">
        <v>0</v>
      </c>
      <c r="AD40" s="7">
        <v>227205</v>
      </c>
      <c r="AE40" s="7">
        <v>0</v>
      </c>
      <c r="AF40" s="7">
        <f t="shared" si="6"/>
        <v>59</v>
      </c>
      <c r="AG40" s="7">
        <f t="shared" si="7"/>
        <v>757350</v>
      </c>
      <c r="AH40" s="7">
        <f t="shared" si="8"/>
        <v>530145</v>
      </c>
      <c r="AI40" s="7">
        <f t="shared" si="9"/>
        <v>0</v>
      </c>
      <c r="AJ40" s="7">
        <f t="shared" si="10"/>
        <v>227205</v>
      </c>
      <c r="AK40" s="7">
        <f t="shared" si="11"/>
        <v>0</v>
      </c>
      <c r="AL40" s="6">
        <f t="shared" si="12"/>
        <v>370</v>
      </c>
      <c r="AM40" s="7">
        <f t="shared" si="13"/>
        <v>10763350</v>
      </c>
      <c r="AN40" s="7">
        <f t="shared" si="14"/>
        <v>7534344</v>
      </c>
      <c r="AO40" s="7">
        <f t="shared" si="15"/>
        <v>629550</v>
      </c>
      <c r="AP40" s="7">
        <f t="shared" si="16"/>
        <v>2563476</v>
      </c>
      <c r="AQ40" s="7">
        <f t="shared" si="17"/>
        <v>35980</v>
      </c>
      <c r="AR40" s="7">
        <v>244</v>
      </c>
      <c r="AS40" s="7">
        <v>3292890</v>
      </c>
      <c r="AT40" s="7">
        <v>2305023</v>
      </c>
      <c r="AU40" s="7">
        <v>0</v>
      </c>
      <c r="AV40" s="7">
        <v>977885</v>
      </c>
      <c r="AW40" s="7">
        <v>9982</v>
      </c>
      <c r="AX40" s="7">
        <f t="shared" si="18"/>
        <v>614</v>
      </c>
      <c r="AY40" s="7">
        <f t="shared" si="19"/>
        <v>14056240</v>
      </c>
      <c r="AZ40" s="7">
        <f t="shared" si="20"/>
        <v>9839367</v>
      </c>
      <c r="BA40" s="7">
        <f t="shared" si="21"/>
        <v>629550</v>
      </c>
      <c r="BB40" s="7">
        <f t="shared" si="22"/>
        <v>3541361</v>
      </c>
      <c r="BC40" s="7">
        <f t="shared" si="23"/>
        <v>45962</v>
      </c>
      <c r="BD40" s="6">
        <v>8</v>
      </c>
      <c r="BE40" s="7">
        <v>94870</v>
      </c>
      <c r="BF40" s="7">
        <v>32190</v>
      </c>
      <c r="BG40" s="7">
        <v>0</v>
      </c>
      <c r="BH40" s="7">
        <v>62680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f t="shared" si="24"/>
        <v>8</v>
      </c>
      <c r="BQ40" s="7">
        <f t="shared" si="25"/>
        <v>94870</v>
      </c>
      <c r="BR40" s="7">
        <f t="shared" si="26"/>
        <v>32190</v>
      </c>
      <c r="BS40" s="7">
        <f t="shared" si="27"/>
        <v>0</v>
      </c>
      <c r="BT40" s="7">
        <f t="shared" si="28"/>
        <v>62680</v>
      </c>
      <c r="BU40" s="7">
        <f t="shared" si="29"/>
        <v>0</v>
      </c>
      <c r="BV40" s="6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f t="shared" si="30"/>
        <v>614</v>
      </c>
      <c r="CC40" s="7">
        <f t="shared" si="31"/>
        <v>14151110</v>
      </c>
      <c r="CD40" s="7">
        <f t="shared" si="32"/>
        <v>9871557</v>
      </c>
      <c r="CE40" s="7">
        <f t="shared" si="33"/>
        <v>629550</v>
      </c>
      <c r="CF40" s="7">
        <f t="shared" si="34"/>
        <v>3604041</v>
      </c>
      <c r="CG40" s="7">
        <f t="shared" si="35"/>
        <v>45962</v>
      </c>
      <c r="CH40" s="100">
        <v>3</v>
      </c>
      <c r="CI40" s="101">
        <v>9430</v>
      </c>
      <c r="CJ40" s="101">
        <v>6601</v>
      </c>
      <c r="CK40" s="101">
        <v>0</v>
      </c>
      <c r="CL40" s="101">
        <v>2829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42"/>
        <v>3</v>
      </c>
      <c r="DA40" s="101">
        <f t="shared" si="43"/>
        <v>9430</v>
      </c>
      <c r="DB40" s="101">
        <f t="shared" si="44"/>
        <v>6601</v>
      </c>
      <c r="DC40" s="101">
        <f t="shared" si="45"/>
        <v>0</v>
      </c>
      <c r="DD40" s="101">
        <f t="shared" si="46"/>
        <v>2829</v>
      </c>
      <c r="DE40" s="101">
        <f t="shared" si="36"/>
        <v>0</v>
      </c>
      <c r="DF40" s="101">
        <f t="shared" si="47"/>
        <v>617</v>
      </c>
      <c r="DG40" s="101">
        <f t="shared" si="48"/>
        <v>14160540</v>
      </c>
      <c r="DH40" s="101">
        <f t="shared" si="49"/>
        <v>9878158</v>
      </c>
      <c r="DI40" s="101">
        <f t="shared" si="50"/>
        <v>629550</v>
      </c>
      <c r="DJ40" s="101">
        <f t="shared" si="37"/>
        <v>3606870</v>
      </c>
      <c r="DK40" s="101">
        <f t="shared" si="38"/>
        <v>45962</v>
      </c>
      <c r="DL40" s="101">
        <v>3</v>
      </c>
      <c r="DM40" s="101">
        <v>3</v>
      </c>
      <c r="DN40" s="101">
        <v>6</v>
      </c>
      <c r="DO40" s="101">
        <v>0</v>
      </c>
      <c r="DP40" s="101">
        <v>0</v>
      </c>
      <c r="DR40" s="16">
        <f>INDEX(現金給付!J:J,MATCH($A40,現金給付!$C:$C,0),1)</f>
        <v>3</v>
      </c>
      <c r="DS40" s="16">
        <f>INDEX(現金給付!K:K,MATCH($A40,現金給付!$C:$C,0),1)</f>
        <v>6601</v>
      </c>
      <c r="DT40" s="16">
        <f>INDEX(現金給付!R:R,MATCH($A40,現金給付!$C:$C,0),1)</f>
        <v>0</v>
      </c>
      <c r="DU40" s="16">
        <f>INDEX(現金給付!S:S,MATCH($A40,現金給付!$C:$C,0),1)</f>
        <v>0</v>
      </c>
      <c r="DV40" s="16">
        <f>INDEX(現金給付!Z:Z,MATCH($A40,現金給付!$C:$C,0),1)</f>
        <v>0</v>
      </c>
      <c r="DW40" s="16">
        <f>INDEX(現金給付!AA:AA,MATCH($A40,現金給付!$C:$C,0),1)</f>
        <v>0</v>
      </c>
      <c r="DX40" s="16">
        <f>INDEX(現金給付!AP:AP,MATCH($A40,現金給付!$C:$C,0),1)</f>
        <v>0</v>
      </c>
      <c r="DY40" s="16">
        <f>INDEX(現金給付!AQ:AQ,MATCH($A40,現金給付!$C:$C,0),1)</f>
        <v>0</v>
      </c>
      <c r="DZ40" s="16">
        <f>INDEX(現金給付!AX:AX,MATCH($A40,現金給付!$C:$C,0),1)</f>
        <v>0</v>
      </c>
      <c r="EA40" s="16">
        <f>INDEX(現金給付!AY:AY,MATCH($A40,現金給付!$C:$C,0),1)</f>
        <v>0</v>
      </c>
      <c r="EB40" s="16">
        <f>INDEX(現金給付!BF:BF,MATCH($A40,現金給付!$C:$C,0),1)</f>
        <v>0</v>
      </c>
      <c r="EC40" s="16">
        <f>INDEX(現金給付!BG:BG,MATCH($A40,現金給付!$C:$C,0),1)</f>
        <v>0</v>
      </c>
      <c r="ED40" s="16">
        <f>INDEX(現金給付!BV:BV,MATCH($A40,現金給付!$C:$C,0),1)</f>
        <v>0</v>
      </c>
      <c r="EE40" s="16">
        <f>INDEX(現金給付!BW:BW,MATCH($A40,現金給付!$C:$C,0),1)</f>
        <v>0</v>
      </c>
      <c r="EF40" s="16">
        <v>0</v>
      </c>
      <c r="EG40" s="16">
        <v>0</v>
      </c>
      <c r="EH40" s="16">
        <f t="shared" si="51"/>
        <v>3</v>
      </c>
      <c r="EI40" s="16">
        <f t="shared" si="52"/>
        <v>6601</v>
      </c>
      <c r="EK40" s="7">
        <f t="shared" si="53"/>
        <v>617</v>
      </c>
      <c r="EL40" s="7">
        <f t="shared" si="54"/>
        <v>14157711</v>
      </c>
      <c r="EN40" s="69">
        <f>ROUND(EL40/INDEX(被保険者数!O:O,MATCH(A40,被保険者数!A:A,0),1),0)</f>
        <v>13158</v>
      </c>
      <c r="EO40" s="1">
        <f t="shared" si="55"/>
        <v>38</v>
      </c>
      <c r="EP40" s="69">
        <f t="shared" si="39"/>
        <v>4831440</v>
      </c>
      <c r="EQ40" s="69">
        <f t="shared" si="40"/>
        <v>5931910</v>
      </c>
      <c r="ER40" s="69">
        <f t="shared" si="41"/>
        <v>3394361</v>
      </c>
      <c r="ES40" s="69">
        <f>ROUND(EP40/INDEX(被保険者数!O:O,MATCH(A40,被保険者数!A:A,0),1),0)</f>
        <v>4490</v>
      </c>
      <c r="ET40" s="69">
        <f t="shared" si="56"/>
        <v>37</v>
      </c>
      <c r="EU40" s="69">
        <f>ROUND(EQ40/INDEX(被保険者数!O:O,MATCH(A40,被保険者数!A:A,0),1),0)</f>
        <v>5513</v>
      </c>
      <c r="EV40" s="1">
        <f t="shared" si="57"/>
        <v>38</v>
      </c>
    </row>
    <row r="41" spans="1:152" s="1" customFormat="1" ht="15.95" customHeight="1" x14ac:dyDescent="0.15">
      <c r="A41" s="2" t="s">
        <v>58</v>
      </c>
      <c r="B41" s="6">
        <v>90</v>
      </c>
      <c r="C41" s="7">
        <v>84164010</v>
      </c>
      <c r="D41" s="7">
        <v>58914803</v>
      </c>
      <c r="E41" s="7">
        <v>15361701</v>
      </c>
      <c r="F41" s="7">
        <v>9794288</v>
      </c>
      <c r="G41" s="7">
        <v>93218</v>
      </c>
      <c r="H41" s="7">
        <v>2354</v>
      </c>
      <c r="I41" s="7">
        <v>43109410</v>
      </c>
      <c r="J41" s="7">
        <v>30176587</v>
      </c>
      <c r="K41" s="7">
        <v>2824998</v>
      </c>
      <c r="L41" s="7">
        <v>9638441</v>
      </c>
      <c r="M41" s="7">
        <v>469384</v>
      </c>
      <c r="N41" s="7">
        <f t="shared" si="0"/>
        <v>2444</v>
      </c>
      <c r="O41" s="7">
        <f t="shared" si="1"/>
        <v>127273420</v>
      </c>
      <c r="P41" s="7">
        <f t="shared" si="2"/>
        <v>89091390</v>
      </c>
      <c r="Q41" s="7">
        <f t="shared" si="3"/>
        <v>18186699</v>
      </c>
      <c r="R41" s="7">
        <f t="shared" si="4"/>
        <v>19432729</v>
      </c>
      <c r="S41" s="7">
        <f t="shared" si="5"/>
        <v>562602</v>
      </c>
      <c r="T41" s="6">
        <v>2</v>
      </c>
      <c r="U41" s="7">
        <v>225970</v>
      </c>
      <c r="V41" s="7">
        <v>158180</v>
      </c>
      <c r="W41" s="7">
        <v>0</v>
      </c>
      <c r="X41" s="7">
        <v>67790</v>
      </c>
      <c r="Y41" s="7">
        <v>0</v>
      </c>
      <c r="Z41" s="7">
        <v>363</v>
      </c>
      <c r="AA41" s="7">
        <v>4674030</v>
      </c>
      <c r="AB41" s="7">
        <v>3271821</v>
      </c>
      <c r="AC41" s="7">
        <v>0</v>
      </c>
      <c r="AD41" s="7">
        <v>1402209</v>
      </c>
      <c r="AE41" s="7">
        <v>0</v>
      </c>
      <c r="AF41" s="7">
        <f t="shared" si="6"/>
        <v>365</v>
      </c>
      <c r="AG41" s="7">
        <f t="shared" si="7"/>
        <v>4900000</v>
      </c>
      <c r="AH41" s="7">
        <f t="shared" si="8"/>
        <v>3430001</v>
      </c>
      <c r="AI41" s="7">
        <f t="shared" si="9"/>
        <v>0</v>
      </c>
      <c r="AJ41" s="7">
        <f t="shared" si="10"/>
        <v>1469999</v>
      </c>
      <c r="AK41" s="7">
        <f t="shared" si="11"/>
        <v>0</v>
      </c>
      <c r="AL41" s="6">
        <f t="shared" si="12"/>
        <v>2809</v>
      </c>
      <c r="AM41" s="7">
        <f t="shared" si="13"/>
        <v>132173420</v>
      </c>
      <c r="AN41" s="7">
        <f t="shared" si="14"/>
        <v>92521391</v>
      </c>
      <c r="AO41" s="7">
        <f t="shared" si="15"/>
        <v>18186699</v>
      </c>
      <c r="AP41" s="7">
        <f t="shared" si="16"/>
        <v>20902728</v>
      </c>
      <c r="AQ41" s="7">
        <f t="shared" si="17"/>
        <v>562602</v>
      </c>
      <c r="AR41" s="7">
        <v>1689</v>
      </c>
      <c r="AS41" s="7">
        <v>16920500</v>
      </c>
      <c r="AT41" s="7">
        <v>11844350</v>
      </c>
      <c r="AU41" s="7">
        <v>0</v>
      </c>
      <c r="AV41" s="7">
        <v>5009895</v>
      </c>
      <c r="AW41" s="7">
        <v>66255</v>
      </c>
      <c r="AX41" s="7">
        <f t="shared" si="18"/>
        <v>4498</v>
      </c>
      <c r="AY41" s="7">
        <f t="shared" si="19"/>
        <v>149093920</v>
      </c>
      <c r="AZ41" s="7">
        <f t="shared" si="20"/>
        <v>104365741</v>
      </c>
      <c r="BA41" s="7">
        <f t="shared" si="21"/>
        <v>18186699</v>
      </c>
      <c r="BB41" s="7">
        <f t="shared" si="22"/>
        <v>25912623</v>
      </c>
      <c r="BC41" s="7">
        <f t="shared" si="23"/>
        <v>628857</v>
      </c>
      <c r="BD41" s="6">
        <v>90</v>
      </c>
      <c r="BE41" s="7">
        <v>2395897</v>
      </c>
      <c r="BF41" s="7">
        <v>760067</v>
      </c>
      <c r="BG41" s="7">
        <v>0</v>
      </c>
      <c r="BH41" s="7">
        <v>1635830</v>
      </c>
      <c r="BI41" s="7">
        <v>0</v>
      </c>
      <c r="BJ41" s="7">
        <v>2</v>
      </c>
      <c r="BK41" s="7">
        <v>3400</v>
      </c>
      <c r="BL41" s="7">
        <v>1100</v>
      </c>
      <c r="BM41" s="7">
        <v>0</v>
      </c>
      <c r="BN41" s="7">
        <v>2300</v>
      </c>
      <c r="BO41" s="7">
        <v>0</v>
      </c>
      <c r="BP41" s="7">
        <f t="shared" si="24"/>
        <v>92</v>
      </c>
      <c r="BQ41" s="7">
        <f t="shared" si="25"/>
        <v>2399297</v>
      </c>
      <c r="BR41" s="7">
        <f t="shared" si="26"/>
        <v>761167</v>
      </c>
      <c r="BS41" s="7">
        <f t="shared" si="27"/>
        <v>0</v>
      </c>
      <c r="BT41" s="7">
        <f t="shared" si="28"/>
        <v>1638130</v>
      </c>
      <c r="BU41" s="7">
        <f t="shared" si="29"/>
        <v>0</v>
      </c>
      <c r="BV41" s="6">
        <v>4</v>
      </c>
      <c r="BW41" s="7">
        <v>299380</v>
      </c>
      <c r="BX41" s="7">
        <v>209566</v>
      </c>
      <c r="BY41" s="7">
        <v>0</v>
      </c>
      <c r="BZ41" s="7">
        <v>89814</v>
      </c>
      <c r="CA41" s="7">
        <v>0</v>
      </c>
      <c r="CB41" s="7">
        <f t="shared" si="30"/>
        <v>4502</v>
      </c>
      <c r="CC41" s="7">
        <f t="shared" si="31"/>
        <v>151792597</v>
      </c>
      <c r="CD41" s="7">
        <f t="shared" si="32"/>
        <v>105336474</v>
      </c>
      <c r="CE41" s="7">
        <f t="shared" si="33"/>
        <v>18186699</v>
      </c>
      <c r="CF41" s="7">
        <f t="shared" si="34"/>
        <v>27640567</v>
      </c>
      <c r="CG41" s="7">
        <f t="shared" si="35"/>
        <v>628857</v>
      </c>
      <c r="CH41" s="100">
        <v>24</v>
      </c>
      <c r="CI41" s="101">
        <v>112669</v>
      </c>
      <c r="CJ41" s="101">
        <v>78862</v>
      </c>
      <c r="CK41" s="101">
        <v>0</v>
      </c>
      <c r="CL41" s="101">
        <v>33807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42"/>
        <v>24</v>
      </c>
      <c r="DA41" s="101">
        <f t="shared" si="43"/>
        <v>112669</v>
      </c>
      <c r="DB41" s="101">
        <f t="shared" si="44"/>
        <v>78862</v>
      </c>
      <c r="DC41" s="101">
        <f t="shared" si="45"/>
        <v>0</v>
      </c>
      <c r="DD41" s="101">
        <f t="shared" si="46"/>
        <v>33807</v>
      </c>
      <c r="DE41" s="101">
        <f t="shared" si="36"/>
        <v>0</v>
      </c>
      <c r="DF41" s="101">
        <f t="shared" si="47"/>
        <v>4526</v>
      </c>
      <c r="DG41" s="101">
        <f t="shared" si="48"/>
        <v>151905266</v>
      </c>
      <c r="DH41" s="101">
        <f t="shared" si="49"/>
        <v>105415336</v>
      </c>
      <c r="DI41" s="101">
        <f t="shared" si="50"/>
        <v>18186699</v>
      </c>
      <c r="DJ41" s="101">
        <f t="shared" si="37"/>
        <v>27674374</v>
      </c>
      <c r="DK41" s="101">
        <f t="shared" si="38"/>
        <v>628857</v>
      </c>
      <c r="DL41" s="101">
        <v>63</v>
      </c>
      <c r="DM41" s="101">
        <v>48</v>
      </c>
      <c r="DN41" s="101">
        <v>111</v>
      </c>
      <c r="DO41" s="101">
        <v>28</v>
      </c>
      <c r="DP41" s="101">
        <v>6</v>
      </c>
      <c r="DR41" s="16">
        <f>INDEX(現金給付!J:J,MATCH($A41,現金給付!$C:$C,0),1)</f>
        <v>24</v>
      </c>
      <c r="DS41" s="16">
        <f>INDEX(現金給付!K:K,MATCH($A41,現金給付!$C:$C,0),1)</f>
        <v>78862</v>
      </c>
      <c r="DT41" s="16">
        <f>INDEX(現金給付!R:R,MATCH($A41,現金給付!$C:$C,0),1)</f>
        <v>0</v>
      </c>
      <c r="DU41" s="16">
        <f>INDEX(現金給付!S:S,MATCH($A41,現金給付!$C:$C,0),1)</f>
        <v>0</v>
      </c>
      <c r="DV41" s="16">
        <f>INDEX(現金給付!Z:Z,MATCH($A41,現金給付!$C:$C,0),1)</f>
        <v>3</v>
      </c>
      <c r="DW41" s="16">
        <f>INDEX(現金給付!AA:AA,MATCH($A41,現金給付!$C:$C,0),1)</f>
        <v>80066</v>
      </c>
      <c r="DX41" s="16">
        <f>INDEX(現金給付!AP:AP,MATCH($A41,現金給付!$C:$C,0),1)</f>
        <v>4</v>
      </c>
      <c r="DY41" s="16">
        <f>INDEX(現金給付!AQ:AQ,MATCH($A41,現金給付!$C:$C,0),1)</f>
        <v>78576</v>
      </c>
      <c r="DZ41" s="16">
        <f>INDEX(現金給付!AX:AX,MATCH($A41,現金給付!$C:$C,0),1)</f>
        <v>0</v>
      </c>
      <c r="EA41" s="16">
        <f>INDEX(現金給付!AY:AY,MATCH($A41,現金給付!$C:$C,0),1)</f>
        <v>0</v>
      </c>
      <c r="EB41" s="16">
        <f>INDEX(現金給付!BF:BF,MATCH($A41,現金給付!$C:$C,0),1)</f>
        <v>0</v>
      </c>
      <c r="EC41" s="16">
        <f>INDEX(現金給付!BG:BG,MATCH($A41,現金給付!$C:$C,0),1)</f>
        <v>0</v>
      </c>
      <c r="ED41" s="16">
        <f>INDEX(現金給付!BV:BV,MATCH($A41,現金給付!$C:$C,0),1)</f>
        <v>0</v>
      </c>
      <c r="EE41" s="16">
        <f>INDEX(現金給付!BW:BW,MATCH($A41,現金給付!$C:$C,0),1)</f>
        <v>0</v>
      </c>
      <c r="EF41" s="16">
        <v>0</v>
      </c>
      <c r="EG41" s="16">
        <v>0</v>
      </c>
      <c r="EH41" s="16">
        <f t="shared" si="51"/>
        <v>31</v>
      </c>
      <c r="EI41" s="16">
        <f t="shared" si="52"/>
        <v>237504</v>
      </c>
      <c r="EK41" s="7">
        <f t="shared" si="53"/>
        <v>4533</v>
      </c>
      <c r="EL41" s="7">
        <f t="shared" si="54"/>
        <v>152030101</v>
      </c>
      <c r="EN41" s="69">
        <f>ROUND(EL41/INDEX(被保険者数!O:O,MATCH(A41,被保険者数!A:A,0),1),0)</f>
        <v>45019</v>
      </c>
      <c r="EO41" s="1">
        <f t="shared" si="55"/>
        <v>26</v>
      </c>
      <c r="EP41" s="69">
        <f t="shared" si="39"/>
        <v>84389980</v>
      </c>
      <c r="EQ41" s="69">
        <f t="shared" si="40"/>
        <v>47783440</v>
      </c>
      <c r="ER41" s="69">
        <f t="shared" si="41"/>
        <v>19856681</v>
      </c>
      <c r="ES41" s="69">
        <f>ROUND(EP41/INDEX(被保険者数!O:O,MATCH(A41,被保険者数!A:A,0),1),0)</f>
        <v>24990</v>
      </c>
      <c r="ET41" s="69">
        <f t="shared" si="56"/>
        <v>26</v>
      </c>
      <c r="EU41" s="69">
        <f>ROUND(EQ41/INDEX(被保険者数!O:O,MATCH(A41,被保険者数!A:A,0),1),0)</f>
        <v>14150</v>
      </c>
      <c r="EV41" s="1">
        <f t="shared" si="57"/>
        <v>26</v>
      </c>
    </row>
    <row r="42" spans="1:152" s="1" customFormat="1" ht="15.95" customHeight="1" x14ac:dyDescent="0.15">
      <c r="A42" s="2" t="s">
        <v>65</v>
      </c>
      <c r="B42" s="6">
        <v>1</v>
      </c>
      <c r="C42" s="7">
        <v>346700</v>
      </c>
      <c r="D42" s="7">
        <v>242690</v>
      </c>
      <c r="E42" s="7">
        <v>23113</v>
      </c>
      <c r="F42" s="7">
        <v>80897</v>
      </c>
      <c r="G42" s="7">
        <v>0</v>
      </c>
      <c r="H42" s="7">
        <v>28</v>
      </c>
      <c r="I42" s="7">
        <v>236370</v>
      </c>
      <c r="J42" s="7">
        <v>165459</v>
      </c>
      <c r="K42" s="7">
        <v>0</v>
      </c>
      <c r="L42" s="7">
        <v>70911</v>
      </c>
      <c r="M42" s="7">
        <v>0</v>
      </c>
      <c r="N42" s="7">
        <f t="shared" si="0"/>
        <v>29</v>
      </c>
      <c r="O42" s="7">
        <f t="shared" si="1"/>
        <v>583070</v>
      </c>
      <c r="P42" s="7">
        <f t="shared" si="2"/>
        <v>408149</v>
      </c>
      <c r="Q42" s="7">
        <f t="shared" si="3"/>
        <v>23113</v>
      </c>
      <c r="R42" s="7">
        <f t="shared" si="4"/>
        <v>151808</v>
      </c>
      <c r="S42" s="7">
        <f t="shared" si="5"/>
        <v>0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5</v>
      </c>
      <c r="AA42" s="7">
        <v>69440</v>
      </c>
      <c r="AB42" s="7">
        <v>48608</v>
      </c>
      <c r="AC42" s="7">
        <v>0</v>
      </c>
      <c r="AD42" s="7">
        <v>20832</v>
      </c>
      <c r="AE42" s="7">
        <v>0</v>
      </c>
      <c r="AF42" s="7">
        <f t="shared" si="6"/>
        <v>5</v>
      </c>
      <c r="AG42" s="7">
        <f t="shared" si="7"/>
        <v>69440</v>
      </c>
      <c r="AH42" s="7">
        <f t="shared" si="8"/>
        <v>48608</v>
      </c>
      <c r="AI42" s="7">
        <f t="shared" si="9"/>
        <v>0</v>
      </c>
      <c r="AJ42" s="7">
        <f t="shared" si="10"/>
        <v>20832</v>
      </c>
      <c r="AK42" s="7">
        <f t="shared" si="11"/>
        <v>0</v>
      </c>
      <c r="AL42" s="6">
        <f t="shared" si="12"/>
        <v>34</v>
      </c>
      <c r="AM42" s="7">
        <f t="shared" si="13"/>
        <v>652510</v>
      </c>
      <c r="AN42" s="7">
        <f t="shared" si="14"/>
        <v>456757</v>
      </c>
      <c r="AO42" s="7">
        <f t="shared" si="15"/>
        <v>23113</v>
      </c>
      <c r="AP42" s="7">
        <f t="shared" si="16"/>
        <v>172640</v>
      </c>
      <c r="AQ42" s="7">
        <f t="shared" si="17"/>
        <v>0</v>
      </c>
      <c r="AR42" s="7">
        <v>8</v>
      </c>
      <c r="AS42" s="7">
        <v>47240</v>
      </c>
      <c r="AT42" s="7">
        <v>33068</v>
      </c>
      <c r="AU42" s="7">
        <v>0</v>
      </c>
      <c r="AV42" s="7">
        <v>14172</v>
      </c>
      <c r="AW42" s="7">
        <v>0</v>
      </c>
      <c r="AX42" s="7">
        <f t="shared" si="18"/>
        <v>42</v>
      </c>
      <c r="AY42" s="7">
        <f t="shared" si="19"/>
        <v>699750</v>
      </c>
      <c r="AZ42" s="7">
        <f t="shared" si="20"/>
        <v>489825</v>
      </c>
      <c r="BA42" s="7">
        <f t="shared" si="21"/>
        <v>23113</v>
      </c>
      <c r="BB42" s="7">
        <f t="shared" si="22"/>
        <v>186812</v>
      </c>
      <c r="BC42" s="7">
        <f t="shared" si="23"/>
        <v>0</v>
      </c>
      <c r="BD42" s="6">
        <v>1</v>
      </c>
      <c r="BE42" s="7">
        <v>16202</v>
      </c>
      <c r="BF42" s="7">
        <v>6082</v>
      </c>
      <c r="BG42" s="7">
        <v>0</v>
      </c>
      <c r="BH42" s="7">
        <v>10120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24"/>
        <v>1</v>
      </c>
      <c r="BQ42" s="7">
        <f t="shared" si="25"/>
        <v>16202</v>
      </c>
      <c r="BR42" s="7">
        <f t="shared" si="26"/>
        <v>6082</v>
      </c>
      <c r="BS42" s="7">
        <f t="shared" si="27"/>
        <v>0</v>
      </c>
      <c r="BT42" s="7">
        <f t="shared" si="28"/>
        <v>10120</v>
      </c>
      <c r="BU42" s="7">
        <f t="shared" si="29"/>
        <v>0</v>
      </c>
      <c r="BV42" s="6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f t="shared" si="30"/>
        <v>42</v>
      </c>
      <c r="CC42" s="7">
        <f t="shared" si="31"/>
        <v>715952</v>
      </c>
      <c r="CD42" s="7">
        <f t="shared" si="32"/>
        <v>495907</v>
      </c>
      <c r="CE42" s="7">
        <f t="shared" si="33"/>
        <v>23113</v>
      </c>
      <c r="CF42" s="7">
        <f t="shared" si="34"/>
        <v>196932</v>
      </c>
      <c r="CG42" s="7">
        <f t="shared" si="35"/>
        <v>0</v>
      </c>
      <c r="CH42" s="100">
        <v>0</v>
      </c>
      <c r="CI42" s="101">
        <v>0</v>
      </c>
      <c r="CJ42" s="101">
        <v>0</v>
      </c>
      <c r="CK42" s="101">
        <v>0</v>
      </c>
      <c r="CL42" s="101">
        <v>0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42"/>
        <v>0</v>
      </c>
      <c r="DA42" s="101">
        <f t="shared" si="43"/>
        <v>0</v>
      </c>
      <c r="DB42" s="101">
        <f t="shared" si="44"/>
        <v>0</v>
      </c>
      <c r="DC42" s="101">
        <f t="shared" si="45"/>
        <v>0</v>
      </c>
      <c r="DD42" s="101">
        <f t="shared" si="46"/>
        <v>0</v>
      </c>
      <c r="DE42" s="101">
        <f t="shared" si="36"/>
        <v>0</v>
      </c>
      <c r="DF42" s="101">
        <f t="shared" si="47"/>
        <v>42</v>
      </c>
      <c r="DG42" s="101">
        <f t="shared" si="48"/>
        <v>715952</v>
      </c>
      <c r="DH42" s="101">
        <f t="shared" si="49"/>
        <v>495907</v>
      </c>
      <c r="DI42" s="101">
        <f t="shared" si="50"/>
        <v>23113</v>
      </c>
      <c r="DJ42" s="101">
        <f t="shared" si="37"/>
        <v>196932</v>
      </c>
      <c r="DK42" s="101">
        <f t="shared" si="38"/>
        <v>0</v>
      </c>
      <c r="DL42" s="101">
        <v>1</v>
      </c>
      <c r="DM42" s="101">
        <v>0</v>
      </c>
      <c r="DN42" s="101">
        <v>1</v>
      </c>
      <c r="DO42" s="101">
        <v>0</v>
      </c>
      <c r="DP42" s="101">
        <v>0</v>
      </c>
      <c r="DR42" s="16">
        <f>INDEX(現金給付!J:J,MATCH($A42,現金給付!$C:$C,0),1)</f>
        <v>0</v>
      </c>
      <c r="DS42" s="16">
        <f>INDEX(現金給付!K:K,MATCH($A42,現金給付!$C:$C,0),1)</f>
        <v>0</v>
      </c>
      <c r="DT42" s="16">
        <f>INDEX(現金給付!R:R,MATCH($A42,現金給付!$C:$C,0),1)</f>
        <v>0</v>
      </c>
      <c r="DU42" s="16">
        <f>INDEX(現金給付!S:S,MATCH($A42,現金給付!$C:$C,0),1)</f>
        <v>0</v>
      </c>
      <c r="DV42" s="16">
        <f>INDEX(現金給付!Z:Z,MATCH($A42,現金給付!$C:$C,0),1)</f>
        <v>0</v>
      </c>
      <c r="DW42" s="16">
        <f>INDEX(現金給付!AA:AA,MATCH($A42,現金給付!$C:$C,0),1)</f>
        <v>0</v>
      </c>
      <c r="DX42" s="16">
        <f>INDEX(現金給付!AP:AP,MATCH($A42,現金給付!$C:$C,0),1)</f>
        <v>0</v>
      </c>
      <c r="DY42" s="16">
        <f>INDEX(現金給付!AQ:AQ,MATCH($A42,現金給付!$C:$C,0),1)</f>
        <v>0</v>
      </c>
      <c r="DZ42" s="16">
        <f>INDEX(現金給付!AX:AX,MATCH($A42,現金給付!$C:$C,0),1)</f>
        <v>0</v>
      </c>
      <c r="EA42" s="16">
        <f>INDEX(現金給付!AY:AY,MATCH($A42,現金給付!$C:$C,0),1)</f>
        <v>0</v>
      </c>
      <c r="EB42" s="16">
        <f>INDEX(現金給付!BF:BF,MATCH($A42,現金給付!$C:$C,0),1)</f>
        <v>0</v>
      </c>
      <c r="EC42" s="16">
        <f>INDEX(現金給付!BG:BG,MATCH($A42,現金給付!$C:$C,0),1)</f>
        <v>0</v>
      </c>
      <c r="ED42" s="16">
        <f>INDEX(現金給付!BV:BV,MATCH($A42,現金給付!$C:$C,0),1)</f>
        <v>0</v>
      </c>
      <c r="EE42" s="16">
        <f>INDEX(現金給付!BW:BW,MATCH($A42,現金給付!$C:$C,0),1)</f>
        <v>0</v>
      </c>
      <c r="EF42" s="16">
        <v>0</v>
      </c>
      <c r="EG42" s="16">
        <v>0</v>
      </c>
      <c r="EH42" s="16">
        <f t="shared" si="51"/>
        <v>0</v>
      </c>
      <c r="EI42" s="16">
        <f t="shared" si="52"/>
        <v>0</v>
      </c>
      <c r="EK42" s="7">
        <f t="shared" si="53"/>
        <v>42</v>
      </c>
      <c r="EL42" s="7">
        <f t="shared" si="54"/>
        <v>715952</v>
      </c>
      <c r="EN42" s="69">
        <f>ROUND(EL42/INDEX(被保険者数!O:O,MATCH(A42,被保険者数!A:A,0),1),0)</f>
        <v>4475</v>
      </c>
      <c r="EO42" s="1">
        <f t="shared" si="55"/>
        <v>40</v>
      </c>
      <c r="EP42" s="69">
        <f t="shared" si="39"/>
        <v>346700</v>
      </c>
      <c r="EQ42" s="69">
        <f t="shared" si="40"/>
        <v>305810</v>
      </c>
      <c r="ER42" s="69">
        <f t="shared" si="41"/>
        <v>63442</v>
      </c>
      <c r="ES42" s="69">
        <f>ROUND(EP42/INDEX(被保険者数!O:O,MATCH(A42,被保険者数!A:A,0),1),0)</f>
        <v>2167</v>
      </c>
      <c r="ET42" s="69">
        <f t="shared" si="56"/>
        <v>38</v>
      </c>
      <c r="EU42" s="69">
        <f>ROUND(EQ42/INDEX(被保険者数!O:O,MATCH(A42,被保険者数!A:A,0),1),0)</f>
        <v>1911</v>
      </c>
      <c r="EV42" s="1">
        <f t="shared" si="57"/>
        <v>41</v>
      </c>
    </row>
    <row r="43" spans="1:152" s="1" customFormat="1" ht="15.95" customHeight="1" x14ac:dyDescent="0.15">
      <c r="A43" s="2" t="s">
        <v>66</v>
      </c>
      <c r="B43" s="6">
        <v>16</v>
      </c>
      <c r="C43" s="7">
        <v>11257240</v>
      </c>
      <c r="D43" s="7">
        <v>7880065</v>
      </c>
      <c r="E43" s="7">
        <v>2118474</v>
      </c>
      <c r="F43" s="7">
        <v>1258701</v>
      </c>
      <c r="G43" s="7">
        <v>0</v>
      </c>
      <c r="H43" s="7">
        <v>135</v>
      </c>
      <c r="I43" s="7">
        <v>4935810</v>
      </c>
      <c r="J43" s="7">
        <v>3455067</v>
      </c>
      <c r="K43" s="7">
        <v>501351</v>
      </c>
      <c r="L43" s="7">
        <v>979392</v>
      </c>
      <c r="M43" s="7">
        <v>0</v>
      </c>
      <c r="N43" s="7">
        <f t="shared" si="0"/>
        <v>151</v>
      </c>
      <c r="O43" s="7">
        <f t="shared" si="1"/>
        <v>16193050</v>
      </c>
      <c r="P43" s="7">
        <f t="shared" si="2"/>
        <v>11335132</v>
      </c>
      <c r="Q43" s="7">
        <f t="shared" si="3"/>
        <v>2619825</v>
      </c>
      <c r="R43" s="7">
        <f t="shared" si="4"/>
        <v>2238093</v>
      </c>
      <c r="S43" s="7">
        <f t="shared" si="5"/>
        <v>0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13</v>
      </c>
      <c r="AA43" s="7">
        <v>191520</v>
      </c>
      <c r="AB43" s="7">
        <v>134064</v>
      </c>
      <c r="AC43" s="7">
        <v>0</v>
      </c>
      <c r="AD43" s="7">
        <v>57456</v>
      </c>
      <c r="AE43" s="7">
        <v>0</v>
      </c>
      <c r="AF43" s="7">
        <f t="shared" si="6"/>
        <v>13</v>
      </c>
      <c r="AG43" s="7">
        <f t="shared" si="7"/>
        <v>191520</v>
      </c>
      <c r="AH43" s="7">
        <f t="shared" si="8"/>
        <v>134064</v>
      </c>
      <c r="AI43" s="7">
        <f t="shared" si="9"/>
        <v>0</v>
      </c>
      <c r="AJ43" s="7">
        <f t="shared" si="10"/>
        <v>57456</v>
      </c>
      <c r="AK43" s="7">
        <f t="shared" si="11"/>
        <v>0</v>
      </c>
      <c r="AL43" s="6">
        <f t="shared" si="12"/>
        <v>164</v>
      </c>
      <c r="AM43" s="7">
        <f t="shared" si="13"/>
        <v>16384570</v>
      </c>
      <c r="AN43" s="7">
        <f t="shared" si="14"/>
        <v>11469196</v>
      </c>
      <c r="AO43" s="7">
        <f t="shared" si="15"/>
        <v>2619825</v>
      </c>
      <c r="AP43" s="7">
        <f t="shared" si="16"/>
        <v>2295549</v>
      </c>
      <c r="AQ43" s="7">
        <f t="shared" si="17"/>
        <v>0</v>
      </c>
      <c r="AR43" s="7">
        <v>72</v>
      </c>
      <c r="AS43" s="7">
        <v>1221720</v>
      </c>
      <c r="AT43" s="7">
        <v>855204</v>
      </c>
      <c r="AU43" s="7">
        <v>0</v>
      </c>
      <c r="AV43" s="7">
        <v>366516</v>
      </c>
      <c r="AW43" s="7">
        <v>0</v>
      </c>
      <c r="AX43" s="7">
        <f t="shared" si="18"/>
        <v>236</v>
      </c>
      <c r="AY43" s="7">
        <f t="shared" si="19"/>
        <v>17606290</v>
      </c>
      <c r="AZ43" s="7">
        <f t="shared" si="20"/>
        <v>12324400</v>
      </c>
      <c r="BA43" s="7">
        <f t="shared" si="21"/>
        <v>2619825</v>
      </c>
      <c r="BB43" s="7">
        <f t="shared" si="22"/>
        <v>2662065</v>
      </c>
      <c r="BC43" s="7">
        <f t="shared" si="23"/>
        <v>0</v>
      </c>
      <c r="BD43" s="6">
        <v>16</v>
      </c>
      <c r="BE43" s="7">
        <v>497476</v>
      </c>
      <c r="BF43" s="7">
        <v>103506</v>
      </c>
      <c r="BG43" s="7">
        <v>0</v>
      </c>
      <c r="BH43" s="7">
        <v>393970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24"/>
        <v>16</v>
      </c>
      <c r="BQ43" s="7">
        <f t="shared" si="25"/>
        <v>497476</v>
      </c>
      <c r="BR43" s="7">
        <f t="shared" si="26"/>
        <v>103506</v>
      </c>
      <c r="BS43" s="7">
        <f t="shared" si="27"/>
        <v>0</v>
      </c>
      <c r="BT43" s="7">
        <f t="shared" si="28"/>
        <v>393970</v>
      </c>
      <c r="BU43" s="7">
        <f t="shared" si="29"/>
        <v>0</v>
      </c>
      <c r="BV43" s="6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f t="shared" si="30"/>
        <v>236</v>
      </c>
      <c r="CC43" s="7">
        <f t="shared" si="31"/>
        <v>18103766</v>
      </c>
      <c r="CD43" s="7">
        <f t="shared" si="32"/>
        <v>12427906</v>
      </c>
      <c r="CE43" s="7">
        <f t="shared" si="33"/>
        <v>2619825</v>
      </c>
      <c r="CF43" s="7">
        <f t="shared" si="34"/>
        <v>3056035</v>
      </c>
      <c r="CG43" s="7">
        <f t="shared" si="35"/>
        <v>0</v>
      </c>
      <c r="CH43" s="100">
        <v>2</v>
      </c>
      <c r="CI43" s="101">
        <v>9435</v>
      </c>
      <c r="CJ43" s="101">
        <v>6604</v>
      </c>
      <c r="CK43" s="101">
        <v>0</v>
      </c>
      <c r="CL43" s="101">
        <v>2831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42"/>
        <v>2</v>
      </c>
      <c r="DA43" s="101">
        <f t="shared" si="43"/>
        <v>9435</v>
      </c>
      <c r="DB43" s="101">
        <f t="shared" si="44"/>
        <v>6604</v>
      </c>
      <c r="DC43" s="101">
        <f t="shared" si="45"/>
        <v>0</v>
      </c>
      <c r="DD43" s="101">
        <f t="shared" si="46"/>
        <v>2831</v>
      </c>
      <c r="DE43" s="101">
        <f t="shared" si="36"/>
        <v>0</v>
      </c>
      <c r="DF43" s="101">
        <f t="shared" si="47"/>
        <v>238</v>
      </c>
      <c r="DG43" s="101">
        <f t="shared" si="48"/>
        <v>18113201</v>
      </c>
      <c r="DH43" s="101">
        <f t="shared" si="49"/>
        <v>12434510</v>
      </c>
      <c r="DI43" s="101">
        <f t="shared" si="50"/>
        <v>2619825</v>
      </c>
      <c r="DJ43" s="101">
        <f t="shared" si="37"/>
        <v>3058866</v>
      </c>
      <c r="DK43" s="101">
        <f t="shared" si="38"/>
        <v>0</v>
      </c>
      <c r="DL43" s="101">
        <v>12</v>
      </c>
      <c r="DM43" s="101">
        <v>7</v>
      </c>
      <c r="DN43" s="101">
        <v>19</v>
      </c>
      <c r="DO43" s="101">
        <v>0</v>
      </c>
      <c r="DP43" s="101">
        <v>6</v>
      </c>
      <c r="DR43" s="16">
        <f>INDEX(現金給付!J:J,MATCH($A43,現金給付!$C:$C,0),1)</f>
        <v>2</v>
      </c>
      <c r="DS43" s="16">
        <f>INDEX(現金給付!K:K,MATCH($A43,現金給付!$C:$C,0),1)</f>
        <v>6604</v>
      </c>
      <c r="DT43" s="16">
        <f>INDEX(現金給付!R:R,MATCH($A43,現金給付!$C:$C,0),1)</f>
        <v>0</v>
      </c>
      <c r="DU43" s="16">
        <f>INDEX(現金給付!S:S,MATCH($A43,現金給付!$C:$C,0),1)</f>
        <v>0</v>
      </c>
      <c r="DV43" s="16">
        <f>INDEX(現金給付!Z:Z,MATCH($A43,現金給付!$C:$C,0),1)</f>
        <v>0</v>
      </c>
      <c r="DW43" s="16">
        <f>INDEX(現金給付!AA:AA,MATCH($A43,現金給付!$C:$C,0),1)</f>
        <v>0</v>
      </c>
      <c r="DX43" s="16">
        <f>INDEX(現金給付!AP:AP,MATCH($A43,現金給付!$C:$C,0),1)</f>
        <v>1</v>
      </c>
      <c r="DY43" s="16">
        <f>INDEX(現金給付!AQ:AQ,MATCH($A43,現金給付!$C:$C,0),1)</f>
        <v>43852</v>
      </c>
      <c r="DZ43" s="16">
        <f>INDEX(現金給付!AX:AX,MATCH($A43,現金給付!$C:$C,0),1)</f>
        <v>0</v>
      </c>
      <c r="EA43" s="16">
        <f>INDEX(現金給付!AY:AY,MATCH($A43,現金給付!$C:$C,0),1)</f>
        <v>0</v>
      </c>
      <c r="EB43" s="16">
        <f>INDEX(現金給付!BF:BF,MATCH($A43,現金給付!$C:$C,0),1)</f>
        <v>0</v>
      </c>
      <c r="EC43" s="16">
        <f>INDEX(現金給付!BG:BG,MATCH($A43,現金給付!$C:$C,0),1)</f>
        <v>0</v>
      </c>
      <c r="ED43" s="16">
        <f>INDEX(現金給付!BV:BV,MATCH($A43,現金給付!$C:$C,0),1)</f>
        <v>0</v>
      </c>
      <c r="EE43" s="16">
        <f>INDEX(現金給付!BW:BW,MATCH($A43,現金給付!$C:$C,0),1)</f>
        <v>0</v>
      </c>
      <c r="EF43" s="16">
        <v>0</v>
      </c>
      <c r="EG43" s="16">
        <v>0</v>
      </c>
      <c r="EH43" s="16">
        <f t="shared" si="51"/>
        <v>3</v>
      </c>
      <c r="EI43" s="16">
        <f t="shared" si="52"/>
        <v>50456</v>
      </c>
      <c r="EK43" s="7">
        <f t="shared" si="53"/>
        <v>239</v>
      </c>
      <c r="EL43" s="7">
        <f t="shared" si="54"/>
        <v>18154222</v>
      </c>
      <c r="EN43" s="69">
        <f>ROUND(EL43/INDEX(被保険者数!O:O,MATCH(A43,被保険者数!A:A,0),1),0)</f>
        <v>42024</v>
      </c>
      <c r="EO43" s="1">
        <f t="shared" si="55"/>
        <v>27</v>
      </c>
      <c r="EP43" s="69">
        <f t="shared" si="39"/>
        <v>11257240</v>
      </c>
      <c r="EQ43" s="69">
        <f t="shared" si="40"/>
        <v>5127330</v>
      </c>
      <c r="ER43" s="69">
        <f t="shared" si="41"/>
        <v>1769652</v>
      </c>
      <c r="ES43" s="69">
        <f>ROUND(EP43/INDEX(被保険者数!O:O,MATCH(A43,被保険者数!A:A,0),1),0)</f>
        <v>26058</v>
      </c>
      <c r="ET43" s="69">
        <f t="shared" si="56"/>
        <v>25</v>
      </c>
      <c r="EU43" s="69">
        <f>ROUND(EQ43/INDEX(被保険者数!O:O,MATCH(A43,被保険者数!A:A,0),1),0)</f>
        <v>11869</v>
      </c>
      <c r="EV43" s="1">
        <f t="shared" si="57"/>
        <v>28</v>
      </c>
    </row>
    <row r="44" spans="1:152" s="1" customFormat="1" ht="15.95" customHeight="1" thickBot="1" x14ac:dyDescent="0.2">
      <c r="A44" s="8" t="s">
        <v>67</v>
      </c>
      <c r="B44" s="9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150</v>
      </c>
      <c r="I44" s="10">
        <v>2404950</v>
      </c>
      <c r="J44" s="10">
        <v>1683465</v>
      </c>
      <c r="K44" s="10">
        <v>0</v>
      </c>
      <c r="L44" s="10">
        <v>721485</v>
      </c>
      <c r="M44" s="10">
        <v>0</v>
      </c>
      <c r="N44" s="10">
        <f t="shared" si="0"/>
        <v>150</v>
      </c>
      <c r="O44" s="10">
        <f t="shared" si="1"/>
        <v>2404950</v>
      </c>
      <c r="P44" s="10">
        <f t="shared" si="2"/>
        <v>1683465</v>
      </c>
      <c r="Q44" s="10">
        <f t="shared" si="3"/>
        <v>0</v>
      </c>
      <c r="R44" s="10">
        <f t="shared" si="4"/>
        <v>721485</v>
      </c>
      <c r="S44" s="10">
        <f t="shared" si="5"/>
        <v>0</v>
      </c>
      <c r="T44" s="9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19</v>
      </c>
      <c r="AA44" s="10">
        <v>329420</v>
      </c>
      <c r="AB44" s="10">
        <v>230594</v>
      </c>
      <c r="AC44" s="10">
        <v>0</v>
      </c>
      <c r="AD44" s="10">
        <v>98826</v>
      </c>
      <c r="AE44" s="10">
        <v>0</v>
      </c>
      <c r="AF44" s="10">
        <f t="shared" si="6"/>
        <v>19</v>
      </c>
      <c r="AG44" s="10">
        <f t="shared" si="7"/>
        <v>329420</v>
      </c>
      <c r="AH44" s="10">
        <f t="shared" si="8"/>
        <v>230594</v>
      </c>
      <c r="AI44" s="10">
        <f t="shared" si="9"/>
        <v>0</v>
      </c>
      <c r="AJ44" s="10">
        <f t="shared" si="10"/>
        <v>98826</v>
      </c>
      <c r="AK44" s="10">
        <f t="shared" si="11"/>
        <v>0</v>
      </c>
      <c r="AL44" s="9">
        <f t="shared" si="12"/>
        <v>169</v>
      </c>
      <c r="AM44" s="10">
        <f t="shared" si="13"/>
        <v>2734370</v>
      </c>
      <c r="AN44" s="10">
        <f t="shared" si="14"/>
        <v>1914059</v>
      </c>
      <c r="AO44" s="10">
        <f t="shared" si="15"/>
        <v>0</v>
      </c>
      <c r="AP44" s="10">
        <f t="shared" si="16"/>
        <v>820311</v>
      </c>
      <c r="AQ44" s="10">
        <f t="shared" si="17"/>
        <v>0</v>
      </c>
      <c r="AR44" s="10">
        <v>115</v>
      </c>
      <c r="AS44" s="10">
        <v>1187540</v>
      </c>
      <c r="AT44" s="10">
        <v>831278</v>
      </c>
      <c r="AU44" s="10">
        <v>0</v>
      </c>
      <c r="AV44" s="10">
        <v>356262</v>
      </c>
      <c r="AW44" s="10">
        <v>0</v>
      </c>
      <c r="AX44" s="7">
        <f t="shared" si="18"/>
        <v>284</v>
      </c>
      <c r="AY44" s="7">
        <f t="shared" si="19"/>
        <v>3921910</v>
      </c>
      <c r="AZ44" s="7">
        <f t="shared" si="20"/>
        <v>2745337</v>
      </c>
      <c r="BA44" s="7">
        <f t="shared" si="21"/>
        <v>0</v>
      </c>
      <c r="BB44" s="7">
        <f t="shared" si="22"/>
        <v>1176573</v>
      </c>
      <c r="BC44" s="7">
        <f t="shared" si="23"/>
        <v>0</v>
      </c>
      <c r="BD44" s="9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f t="shared" si="24"/>
        <v>0</v>
      </c>
      <c r="BQ44" s="10">
        <f t="shared" si="25"/>
        <v>0</v>
      </c>
      <c r="BR44" s="10">
        <f t="shared" si="26"/>
        <v>0</v>
      </c>
      <c r="BS44" s="10">
        <f t="shared" si="27"/>
        <v>0</v>
      </c>
      <c r="BT44" s="10">
        <f t="shared" si="28"/>
        <v>0</v>
      </c>
      <c r="BU44" s="10">
        <f t="shared" si="29"/>
        <v>0</v>
      </c>
      <c r="BV44" s="9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7">
        <f>AX44+BV44</f>
        <v>284</v>
      </c>
      <c r="CC44" s="7">
        <f t="shared" si="31"/>
        <v>3921910</v>
      </c>
      <c r="CD44" s="7">
        <f t="shared" si="32"/>
        <v>2745337</v>
      </c>
      <c r="CE44" s="7">
        <f t="shared" si="33"/>
        <v>0</v>
      </c>
      <c r="CF44" s="7">
        <f t="shared" si="34"/>
        <v>1176573</v>
      </c>
      <c r="CG44" s="7">
        <f t="shared" si="35"/>
        <v>0</v>
      </c>
      <c r="CH44" s="100">
        <v>1</v>
      </c>
      <c r="CI44" s="101">
        <v>4600</v>
      </c>
      <c r="CJ44" s="101">
        <v>3220</v>
      </c>
      <c r="CK44" s="101">
        <v>0</v>
      </c>
      <c r="CL44" s="101">
        <v>1380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42"/>
        <v>1</v>
      </c>
      <c r="DA44" s="101">
        <f t="shared" si="43"/>
        <v>4600</v>
      </c>
      <c r="DB44" s="101">
        <f t="shared" si="44"/>
        <v>3220</v>
      </c>
      <c r="DC44" s="101">
        <f t="shared" si="45"/>
        <v>0</v>
      </c>
      <c r="DD44" s="101">
        <f t="shared" si="46"/>
        <v>1380</v>
      </c>
      <c r="DE44" s="101">
        <f t="shared" si="36"/>
        <v>0</v>
      </c>
      <c r="DF44" s="101">
        <f t="shared" si="47"/>
        <v>285</v>
      </c>
      <c r="DG44" s="101">
        <f t="shared" si="48"/>
        <v>3926510</v>
      </c>
      <c r="DH44" s="101">
        <f t="shared" si="49"/>
        <v>2748557</v>
      </c>
      <c r="DI44" s="101">
        <f t="shared" si="50"/>
        <v>0</v>
      </c>
      <c r="DJ44" s="101">
        <f t="shared" si="37"/>
        <v>1177953</v>
      </c>
      <c r="DK44" s="101">
        <f t="shared" si="38"/>
        <v>0</v>
      </c>
      <c r="DL44" s="101">
        <v>0</v>
      </c>
      <c r="DM44" s="101">
        <v>0</v>
      </c>
      <c r="DN44" s="101">
        <v>0</v>
      </c>
      <c r="DO44" s="101">
        <v>0</v>
      </c>
      <c r="DP44" s="101">
        <v>0</v>
      </c>
      <c r="DR44" s="16">
        <f>INDEX(現金給付!J:J,MATCH($A44,現金給付!$C:$C,0),1)</f>
        <v>1</v>
      </c>
      <c r="DS44" s="16">
        <f>INDEX(現金給付!K:K,MATCH($A44,現金給付!$C:$C,0),1)</f>
        <v>3220</v>
      </c>
      <c r="DT44" s="16">
        <f>INDEX(現金給付!R:R,MATCH($A44,現金給付!$C:$C,0),1)</f>
        <v>0</v>
      </c>
      <c r="DU44" s="16">
        <f>INDEX(現金給付!S:S,MATCH($A44,現金給付!$C:$C,0),1)</f>
        <v>0</v>
      </c>
      <c r="DV44" s="16">
        <f>INDEX(現金給付!Z:Z,MATCH($A44,現金給付!$C:$C,0),1)</f>
        <v>0</v>
      </c>
      <c r="DW44" s="16">
        <f>INDEX(現金給付!AA:AA,MATCH($A44,現金給付!$C:$C,0),1)</f>
        <v>0</v>
      </c>
      <c r="DX44" s="16">
        <f>INDEX(現金給付!AP:AP,MATCH($A44,現金給付!$C:$C,0),1)</f>
        <v>0</v>
      </c>
      <c r="DY44" s="16">
        <f>INDEX(現金給付!AQ:AQ,MATCH($A44,現金給付!$C:$C,0),1)</f>
        <v>0</v>
      </c>
      <c r="DZ44" s="16">
        <f>INDEX(現金給付!AX:AX,MATCH($A44,現金給付!$C:$C,0),1)</f>
        <v>0</v>
      </c>
      <c r="EA44" s="16">
        <f>INDEX(現金給付!AY:AY,MATCH($A44,現金給付!$C:$C,0),1)</f>
        <v>0</v>
      </c>
      <c r="EB44" s="16">
        <f>INDEX(現金給付!BF:BF,MATCH($A44,現金給付!$C:$C,0),1)</f>
        <v>0</v>
      </c>
      <c r="EC44" s="16">
        <f>INDEX(現金給付!BG:BG,MATCH($A44,現金給付!$C:$C,0),1)</f>
        <v>0</v>
      </c>
      <c r="ED44" s="16">
        <f>INDEX(現金給付!BV:BV,MATCH($A44,現金給付!$C:$C,0),1)</f>
        <v>0</v>
      </c>
      <c r="EE44" s="16">
        <f>INDEX(現金給付!BW:BW,MATCH($A44,現金給付!$C:$C,0),1)</f>
        <v>0</v>
      </c>
      <c r="EF44" s="16">
        <v>0</v>
      </c>
      <c r="EG44" s="16">
        <v>0</v>
      </c>
      <c r="EH44" s="16">
        <f t="shared" si="51"/>
        <v>1</v>
      </c>
      <c r="EI44" s="16">
        <f t="shared" si="52"/>
        <v>3220</v>
      </c>
      <c r="EK44" s="7">
        <f t="shared" si="53"/>
        <v>285</v>
      </c>
      <c r="EL44" s="7">
        <f t="shared" si="54"/>
        <v>3925130</v>
      </c>
      <c r="EN44" s="69">
        <f>ROUND(EL44/INDEX(被保険者数!O:O,MATCH(A44,被保険者数!A:A,0),1),0)</f>
        <v>25654</v>
      </c>
      <c r="EO44" s="1">
        <f t="shared" si="55"/>
        <v>33</v>
      </c>
      <c r="EP44" s="69">
        <f t="shared" si="39"/>
        <v>0</v>
      </c>
      <c r="EQ44" s="69">
        <f t="shared" si="40"/>
        <v>2734370</v>
      </c>
      <c r="ER44" s="69">
        <f t="shared" si="41"/>
        <v>1190760</v>
      </c>
      <c r="ES44" s="69">
        <f>ROUND(EP44/INDEX(被保険者数!O:O,MATCH(A44,被保険者数!A:A,0),1),0)</f>
        <v>0</v>
      </c>
      <c r="ET44" s="69">
        <f t="shared" si="56"/>
        <v>40</v>
      </c>
      <c r="EU44" s="69">
        <f>ROUND(EQ44/INDEX(被保険者数!O:O,MATCH(A44,被保険者数!A:A,0),1),0)</f>
        <v>17872</v>
      </c>
      <c r="EV44" s="1">
        <f t="shared" si="57"/>
        <v>18</v>
      </c>
    </row>
    <row r="45" spans="1:152" s="1" customFormat="1" ht="15.95" customHeight="1" thickTop="1" x14ac:dyDescent="0.15">
      <c r="A45" s="2" t="s">
        <v>145</v>
      </c>
      <c r="B45" s="11">
        <f t="shared" ref="B45:AG45" si="64">SUM(B4:B44)</f>
        <v>10419</v>
      </c>
      <c r="C45" s="12">
        <f t="shared" si="64"/>
        <v>7264732390</v>
      </c>
      <c r="D45" s="12">
        <f t="shared" si="64"/>
        <v>5085356466</v>
      </c>
      <c r="E45" s="12">
        <f t="shared" si="64"/>
        <v>1119629049</v>
      </c>
      <c r="F45" s="12">
        <f t="shared" si="64"/>
        <v>1024289396</v>
      </c>
      <c r="G45" s="12">
        <f t="shared" si="64"/>
        <v>35457479</v>
      </c>
      <c r="H45" s="12">
        <f t="shared" si="64"/>
        <v>214382</v>
      </c>
      <c r="I45" s="12">
        <f t="shared" si="64"/>
        <v>3871973230</v>
      </c>
      <c r="J45" s="12">
        <f t="shared" si="64"/>
        <v>2710385068</v>
      </c>
      <c r="K45" s="12">
        <f t="shared" si="64"/>
        <v>203308108</v>
      </c>
      <c r="L45" s="12">
        <f t="shared" si="64"/>
        <v>921405334</v>
      </c>
      <c r="M45" s="12">
        <f t="shared" si="64"/>
        <v>36874720</v>
      </c>
      <c r="N45" s="12">
        <f t="shared" si="64"/>
        <v>224801</v>
      </c>
      <c r="O45" s="12">
        <f t="shared" si="64"/>
        <v>11136705620</v>
      </c>
      <c r="P45" s="12">
        <f t="shared" si="64"/>
        <v>7795741534</v>
      </c>
      <c r="Q45" s="12">
        <f t="shared" si="64"/>
        <v>1322937157</v>
      </c>
      <c r="R45" s="12">
        <f t="shared" si="64"/>
        <v>1945694730</v>
      </c>
      <c r="S45" s="12">
        <f t="shared" si="64"/>
        <v>72332199</v>
      </c>
      <c r="T45" s="11">
        <f t="shared" si="64"/>
        <v>36</v>
      </c>
      <c r="U45" s="12">
        <f t="shared" si="64"/>
        <v>7143560</v>
      </c>
      <c r="V45" s="12">
        <f t="shared" si="64"/>
        <v>5000499</v>
      </c>
      <c r="W45" s="12">
        <f t="shared" si="64"/>
        <v>380974</v>
      </c>
      <c r="X45" s="12">
        <f t="shared" si="64"/>
        <v>1762087</v>
      </c>
      <c r="Y45" s="12">
        <f t="shared" si="64"/>
        <v>0</v>
      </c>
      <c r="Z45" s="12">
        <f t="shared" si="64"/>
        <v>34855</v>
      </c>
      <c r="AA45" s="12">
        <f t="shared" si="64"/>
        <v>441414220</v>
      </c>
      <c r="AB45" s="12">
        <f t="shared" si="64"/>
        <v>308989954</v>
      </c>
      <c r="AC45" s="12">
        <f t="shared" si="64"/>
        <v>0</v>
      </c>
      <c r="AD45" s="12">
        <f t="shared" si="64"/>
        <v>132278850</v>
      </c>
      <c r="AE45" s="12">
        <f t="shared" si="64"/>
        <v>145416</v>
      </c>
      <c r="AF45" s="12">
        <f t="shared" si="64"/>
        <v>34891</v>
      </c>
      <c r="AG45" s="12">
        <f t="shared" si="64"/>
        <v>448557780</v>
      </c>
      <c r="AH45" s="12">
        <f t="shared" ref="AH45:BM45" si="65">SUM(AH4:AH44)</f>
        <v>313990453</v>
      </c>
      <c r="AI45" s="12">
        <f t="shared" si="65"/>
        <v>380974</v>
      </c>
      <c r="AJ45" s="12">
        <f t="shared" si="65"/>
        <v>134040937</v>
      </c>
      <c r="AK45" s="12">
        <f t="shared" si="65"/>
        <v>145416</v>
      </c>
      <c r="AL45" s="11">
        <f t="shared" si="65"/>
        <v>259692</v>
      </c>
      <c r="AM45" s="12">
        <f t="shared" si="65"/>
        <v>11585263400</v>
      </c>
      <c r="AN45" s="12">
        <f t="shared" si="65"/>
        <v>8109731987</v>
      </c>
      <c r="AO45" s="12">
        <f t="shared" si="65"/>
        <v>1323318131</v>
      </c>
      <c r="AP45" s="12">
        <f t="shared" si="65"/>
        <v>2079735667</v>
      </c>
      <c r="AQ45" s="12">
        <f t="shared" si="65"/>
        <v>72477615</v>
      </c>
      <c r="AR45" s="12">
        <f t="shared" si="65"/>
        <v>155290</v>
      </c>
      <c r="AS45" s="12">
        <f t="shared" si="65"/>
        <v>1999023910</v>
      </c>
      <c r="AT45" s="12">
        <f t="shared" si="65"/>
        <v>1399316717</v>
      </c>
      <c r="AU45" s="12">
        <f t="shared" si="65"/>
        <v>23287146</v>
      </c>
      <c r="AV45" s="12">
        <f t="shared" si="65"/>
        <v>544541403</v>
      </c>
      <c r="AW45" s="12">
        <f t="shared" si="65"/>
        <v>31878644</v>
      </c>
      <c r="AX45" s="12">
        <f t="shared" si="65"/>
        <v>414982</v>
      </c>
      <c r="AY45" s="12">
        <f t="shared" si="65"/>
        <v>13584287310</v>
      </c>
      <c r="AZ45" s="12">
        <f t="shared" si="65"/>
        <v>9509048704</v>
      </c>
      <c r="BA45" s="12">
        <f t="shared" si="65"/>
        <v>1346605277</v>
      </c>
      <c r="BB45" s="12">
        <f t="shared" si="65"/>
        <v>2624277070</v>
      </c>
      <c r="BC45" s="12">
        <f t="shared" si="65"/>
        <v>104356259</v>
      </c>
      <c r="BD45" s="11">
        <f t="shared" si="65"/>
        <v>10057</v>
      </c>
      <c r="BE45" s="12">
        <f t="shared" si="65"/>
        <v>290375729</v>
      </c>
      <c r="BF45" s="12">
        <f t="shared" si="65"/>
        <v>83066339</v>
      </c>
      <c r="BG45" s="12">
        <f t="shared" si="65"/>
        <v>0</v>
      </c>
      <c r="BH45" s="12">
        <f t="shared" si="65"/>
        <v>206840130</v>
      </c>
      <c r="BI45" s="12">
        <f t="shared" si="65"/>
        <v>469260</v>
      </c>
      <c r="BJ45" s="12">
        <f t="shared" si="65"/>
        <v>36</v>
      </c>
      <c r="BK45" s="12">
        <f t="shared" si="65"/>
        <v>157358</v>
      </c>
      <c r="BL45" s="12">
        <f t="shared" si="65"/>
        <v>47518</v>
      </c>
      <c r="BM45" s="12">
        <f t="shared" si="65"/>
        <v>0</v>
      </c>
      <c r="BN45" s="12">
        <f t="shared" ref="BN45:CG45" si="66">SUM(BN4:BN44)</f>
        <v>109840</v>
      </c>
      <c r="BO45" s="12">
        <f t="shared" si="66"/>
        <v>0</v>
      </c>
      <c r="BP45" s="12">
        <f t="shared" si="66"/>
        <v>10093</v>
      </c>
      <c r="BQ45" s="12">
        <f t="shared" si="66"/>
        <v>290533087</v>
      </c>
      <c r="BR45" s="12">
        <f t="shared" si="66"/>
        <v>83113857</v>
      </c>
      <c r="BS45" s="12">
        <f t="shared" si="66"/>
        <v>0</v>
      </c>
      <c r="BT45" s="12">
        <f t="shared" si="66"/>
        <v>206949970</v>
      </c>
      <c r="BU45" s="12">
        <f t="shared" si="66"/>
        <v>469260</v>
      </c>
      <c r="BV45" s="11">
        <f t="shared" si="66"/>
        <v>1502</v>
      </c>
      <c r="BW45" s="12">
        <f t="shared" si="66"/>
        <v>209648600</v>
      </c>
      <c r="BX45" s="12">
        <f t="shared" si="66"/>
        <v>146754020</v>
      </c>
      <c r="BY45" s="12">
        <f t="shared" si="66"/>
        <v>5753282</v>
      </c>
      <c r="BZ45" s="12">
        <f t="shared" si="66"/>
        <v>34373837</v>
      </c>
      <c r="CA45" s="12">
        <f t="shared" si="66"/>
        <v>22767461</v>
      </c>
      <c r="CB45" s="12">
        <f t="shared" si="66"/>
        <v>416484</v>
      </c>
      <c r="CC45" s="12">
        <f t="shared" si="66"/>
        <v>14084468997</v>
      </c>
      <c r="CD45" s="12">
        <f t="shared" si="66"/>
        <v>9738916581</v>
      </c>
      <c r="CE45" s="12">
        <f t="shared" si="66"/>
        <v>1352358559</v>
      </c>
      <c r="CF45" s="12">
        <f t="shared" si="66"/>
        <v>2865600877</v>
      </c>
      <c r="CG45" s="12">
        <f t="shared" si="66"/>
        <v>127592980</v>
      </c>
      <c r="CH45" s="103">
        <f>SUM(CH4:CH44)</f>
        <v>3396</v>
      </c>
      <c r="CI45" s="104">
        <f t="shared" ref="CI45:DP45" si="67">SUM(CI4:CI44)</f>
        <v>20153505</v>
      </c>
      <c r="CJ45" s="104">
        <f t="shared" si="67"/>
        <v>14106540</v>
      </c>
      <c r="CK45" s="104">
        <f t="shared" si="67"/>
        <v>0</v>
      </c>
      <c r="CL45" s="104">
        <f t="shared" si="67"/>
        <v>6046965</v>
      </c>
      <c r="CM45" s="104">
        <f t="shared" si="67"/>
        <v>0</v>
      </c>
      <c r="CN45" s="104">
        <f t="shared" si="67"/>
        <v>0</v>
      </c>
      <c r="CO45" s="104">
        <f t="shared" si="67"/>
        <v>0</v>
      </c>
      <c r="CP45" s="104">
        <f t="shared" si="67"/>
        <v>0</v>
      </c>
      <c r="CQ45" s="104">
        <f t="shared" si="67"/>
        <v>0</v>
      </c>
      <c r="CR45" s="104">
        <f t="shared" si="67"/>
        <v>0</v>
      </c>
      <c r="CS45" s="104">
        <f t="shared" si="67"/>
        <v>0</v>
      </c>
      <c r="CT45" s="104">
        <f t="shared" si="67"/>
        <v>0</v>
      </c>
      <c r="CU45" s="104">
        <f t="shared" si="67"/>
        <v>0</v>
      </c>
      <c r="CV45" s="104">
        <f t="shared" si="67"/>
        <v>0</v>
      </c>
      <c r="CW45" s="104">
        <f t="shared" si="67"/>
        <v>0</v>
      </c>
      <c r="CX45" s="104">
        <f t="shared" si="67"/>
        <v>0</v>
      </c>
      <c r="CY45" s="104">
        <f t="shared" si="67"/>
        <v>0</v>
      </c>
      <c r="CZ45" s="105">
        <f t="shared" si="67"/>
        <v>3396</v>
      </c>
      <c r="DA45" s="104">
        <f t="shared" si="67"/>
        <v>20153505</v>
      </c>
      <c r="DB45" s="104">
        <f t="shared" si="67"/>
        <v>14106540</v>
      </c>
      <c r="DC45" s="104">
        <f t="shared" si="67"/>
        <v>0</v>
      </c>
      <c r="DD45" s="104">
        <f t="shared" si="67"/>
        <v>6046965</v>
      </c>
      <c r="DE45" s="104">
        <f t="shared" si="67"/>
        <v>0</v>
      </c>
      <c r="DF45" s="104">
        <f t="shared" si="67"/>
        <v>419880</v>
      </c>
      <c r="DG45" s="104">
        <f>SUM(DG4:DG44)</f>
        <v>14104622502</v>
      </c>
      <c r="DH45" s="104">
        <f t="shared" si="67"/>
        <v>9753023121</v>
      </c>
      <c r="DI45" s="104">
        <f t="shared" si="67"/>
        <v>1352358559</v>
      </c>
      <c r="DJ45" s="104">
        <f t="shared" si="67"/>
        <v>2871647842</v>
      </c>
      <c r="DK45" s="104">
        <f t="shared" si="67"/>
        <v>127592980</v>
      </c>
      <c r="DL45" s="104">
        <f t="shared" si="67"/>
        <v>6375</v>
      </c>
      <c r="DM45" s="104">
        <f t="shared" si="67"/>
        <v>3377</v>
      </c>
      <c r="DN45" s="104">
        <f t="shared" si="67"/>
        <v>9752</v>
      </c>
      <c r="DO45" s="104">
        <f t="shared" si="67"/>
        <v>2120</v>
      </c>
      <c r="DP45" s="104">
        <f t="shared" si="67"/>
        <v>1494</v>
      </c>
      <c r="DR45" s="17">
        <f>SUM(DR4:DR44)</f>
        <v>3429</v>
      </c>
      <c r="DS45" s="17">
        <f t="shared" ref="DS45:EG45" si="68">SUM(DS4:DS44)</f>
        <v>14199675</v>
      </c>
      <c r="DT45" s="17">
        <f t="shared" si="68"/>
        <v>558</v>
      </c>
      <c r="DU45" s="17">
        <f t="shared" si="68"/>
        <v>8228347</v>
      </c>
      <c r="DV45" s="17">
        <f t="shared" si="68"/>
        <v>817</v>
      </c>
      <c r="DW45" s="17">
        <f t="shared" si="68"/>
        <v>17523787</v>
      </c>
      <c r="DX45" s="17">
        <f t="shared" si="68"/>
        <v>390</v>
      </c>
      <c r="DY45" s="17">
        <f t="shared" si="68"/>
        <v>10615278</v>
      </c>
      <c r="DZ45" s="17">
        <f t="shared" si="68"/>
        <v>12</v>
      </c>
      <c r="EA45" s="17">
        <f t="shared" si="68"/>
        <v>137186</v>
      </c>
      <c r="EB45" s="17">
        <f t="shared" si="68"/>
        <v>0</v>
      </c>
      <c r="EC45" s="17">
        <f t="shared" si="68"/>
        <v>0</v>
      </c>
      <c r="ED45" s="17">
        <f t="shared" si="68"/>
        <v>0</v>
      </c>
      <c r="EE45" s="17">
        <f t="shared" si="68"/>
        <v>0</v>
      </c>
      <c r="EF45" s="17">
        <f t="shared" si="68"/>
        <v>0</v>
      </c>
      <c r="EG45" s="17">
        <f t="shared" si="68"/>
        <v>0</v>
      </c>
      <c r="EH45" s="17">
        <f t="shared" ref="EH45" si="69">SUM(DR45,DT45,DV45,DX45,DZ45,EB45,EF45,ED45)</f>
        <v>5206</v>
      </c>
      <c r="EI45" s="17">
        <f t="shared" ref="EI45" si="70">SUM(DS45,DU45,DW45,DY45,EA45,EC45,EG45,EE45)</f>
        <v>50704273</v>
      </c>
      <c r="EK45" s="12">
        <f>SUM(EK4:EK44)</f>
        <v>421690</v>
      </c>
      <c r="EL45" s="12">
        <f>SUM(EL4:EL44)</f>
        <v>14135173270</v>
      </c>
      <c r="EN45" s="69">
        <f>ROUND(EL45/INDEX(被保険者数!O:O,MATCH(A45,被保険者数!A:A,0),1),0)</f>
        <v>89084</v>
      </c>
      <c r="EO45" s="1">
        <f t="shared" si="55"/>
        <v>13</v>
      </c>
      <c r="EP45" s="69">
        <f t="shared" si="39"/>
        <v>7271875950</v>
      </c>
      <c r="EQ45" s="69">
        <f t="shared" si="40"/>
        <v>4313387450</v>
      </c>
      <c r="ER45" s="69">
        <f t="shared" si="41"/>
        <v>2549909870</v>
      </c>
      <c r="ES45" s="69">
        <f>ROUND(EP45/INDEX(被保険者数!O:O,MATCH(A45,被保険者数!A:A,0),1),0)</f>
        <v>45830</v>
      </c>
      <c r="ET45" s="69">
        <f t="shared" si="56"/>
        <v>14</v>
      </c>
      <c r="EU45" s="69">
        <f>ROUND(EQ45/INDEX(被保険者数!O:O,MATCH(A45,被保険者数!A:A,0),1),0)</f>
        <v>27184</v>
      </c>
      <c r="EV45" s="1">
        <f t="shared" si="57"/>
        <v>12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71">SUM(EP4:EP44)</f>
        <v>7271875950</v>
      </c>
      <c r="EQ46" s="18">
        <f t="shared" si="71"/>
        <v>4313387450</v>
      </c>
      <c r="ER46" s="18">
        <f t="shared" si="71"/>
        <v>2549909870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72">IF(OR(EP46="",EP45=EP46),"","×")</f>
        <v/>
      </c>
      <c r="EQ47" s="70" t="str">
        <f t="shared" si="72"/>
        <v/>
      </c>
      <c r="ER47" s="70" t="str">
        <f t="shared" si="72"/>
        <v/>
      </c>
      <c r="ES47" s="70"/>
      <c r="ET47" s="70"/>
      <c r="EU47" s="70"/>
      <c r="EV47" s="70"/>
    </row>
  </sheetData>
  <sheetProtection sheet="1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CT1:CY2"/>
    <mergeCell ref="CZ1:DE2"/>
    <mergeCell ref="DF1:DK2"/>
    <mergeCell ref="DL1:DP2"/>
    <mergeCell ref="BV1:CA2"/>
    <mergeCell ref="CB1:CG2"/>
    <mergeCell ref="CH1:CS1"/>
    <mergeCell ref="CH2:CM2"/>
    <mergeCell ref="CN2:CS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4"/>
  <conditionalFormatting sqref="EN47:EV47">
    <cfRule type="cellIs" dxfId="0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r:id="rId1"/>
  <headerFooter alignWithMargins="0">
    <oddHeader>&amp;L&amp;A&amp;C&amp;16令和６年度分&amp;R&amp;D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A905-86DE-4D5F-8260-88390254AFB9}">
  <sheetPr>
    <tabColor theme="8" tint="0.59999389629810485"/>
  </sheetPr>
  <dimension ref="A1:DA48"/>
  <sheetViews>
    <sheetView view="pageBreakPreview" zoomScale="85" zoomScaleNormal="55" zoomScaleSheetLayoutView="85" workbookViewId="0">
      <pane xSplit="3" ySplit="5" topLeftCell="D6" activePane="bottomRight" state="frozen"/>
      <selection activeCell="K57" sqref="K57"/>
      <selection pane="topRight" activeCell="K57" sqref="K57"/>
      <selection pane="bottomLeft" activeCell="K57" sqref="K57"/>
      <selection pane="bottomRight"/>
    </sheetView>
  </sheetViews>
  <sheetFormatPr defaultRowHeight="13.5" x14ac:dyDescent="0.15"/>
  <cols>
    <col min="1" max="1" width="4.375" style="74" customWidth="1"/>
    <col min="2" max="2" width="11.5" style="74" bestFit="1" customWidth="1"/>
    <col min="3" max="3" width="9.5" style="74" bestFit="1" customWidth="1"/>
    <col min="4" max="4" width="7.625" style="74" customWidth="1"/>
    <col min="5" max="5" width="10.625" style="74" customWidth="1"/>
    <col min="6" max="6" width="7.625" style="74" customWidth="1"/>
    <col min="7" max="7" width="10.625" style="74" customWidth="1"/>
    <col min="8" max="8" width="7.625" style="74" customWidth="1"/>
    <col min="9" max="9" width="10.625" style="74" customWidth="1"/>
    <col min="10" max="10" width="7.625" style="74" customWidth="1"/>
    <col min="11" max="11" width="10.625" style="74" customWidth="1"/>
    <col min="12" max="12" width="7.625" style="74" customWidth="1"/>
    <col min="13" max="13" width="10.625" style="74" customWidth="1"/>
    <col min="14" max="14" width="7.625" style="74" customWidth="1"/>
    <col min="15" max="15" width="10.625" style="74" customWidth="1"/>
    <col min="16" max="16" width="7.625" style="74" customWidth="1"/>
    <col min="17" max="17" width="10.625" style="74" customWidth="1"/>
    <col min="18" max="18" width="7.625" style="74" customWidth="1"/>
    <col min="19" max="19" width="10.625" style="74" customWidth="1"/>
    <col min="20" max="20" width="7.625" style="74" customWidth="1"/>
    <col min="21" max="21" width="10.625" style="74" customWidth="1"/>
    <col min="22" max="22" width="7.625" style="74" customWidth="1"/>
    <col min="23" max="23" width="10.625" style="74" customWidth="1"/>
    <col min="24" max="24" width="7.625" style="74" customWidth="1"/>
    <col min="25" max="25" width="10.625" style="74" customWidth="1"/>
    <col min="26" max="26" width="7.625" style="74" customWidth="1"/>
    <col min="27" max="27" width="10.625" style="74" customWidth="1"/>
    <col min="28" max="28" width="7.625" style="74" customWidth="1"/>
    <col min="29" max="29" width="10.625" style="74" customWidth="1"/>
    <col min="30" max="30" width="7.625" style="74" customWidth="1"/>
    <col min="31" max="31" width="10.625" style="74" customWidth="1"/>
    <col min="32" max="32" width="7.625" style="74" customWidth="1"/>
    <col min="33" max="33" width="10.625" style="74" customWidth="1"/>
    <col min="34" max="34" width="7.625" style="74" customWidth="1"/>
    <col min="35" max="35" width="10.625" style="74" customWidth="1"/>
    <col min="36" max="36" width="7.625" style="74" customWidth="1"/>
    <col min="37" max="37" width="10.625" style="74" customWidth="1"/>
    <col min="38" max="38" width="7.625" style="74" customWidth="1"/>
    <col min="39" max="39" width="10.625" style="74" customWidth="1"/>
    <col min="40" max="40" width="7.625" style="74" customWidth="1"/>
    <col min="41" max="41" width="10.625" style="74" customWidth="1"/>
    <col min="42" max="42" width="7.625" style="74" customWidth="1"/>
    <col min="43" max="43" width="10.625" style="74" customWidth="1"/>
    <col min="44" max="44" width="7.625" style="74" customWidth="1"/>
    <col min="45" max="45" width="10.625" style="74" customWidth="1"/>
    <col min="46" max="46" width="7.625" style="74" customWidth="1"/>
    <col min="47" max="47" width="10.625" style="74" customWidth="1"/>
    <col min="48" max="48" width="7.625" style="74" customWidth="1"/>
    <col min="49" max="49" width="10.625" style="74" customWidth="1"/>
    <col min="50" max="50" width="7.625" style="74" customWidth="1"/>
    <col min="51" max="51" width="10.625" style="74" customWidth="1"/>
    <col min="52" max="52" width="7.625" style="74" customWidth="1"/>
    <col min="53" max="53" width="10.625" style="74" customWidth="1"/>
    <col min="54" max="54" width="7.625" style="74" customWidth="1"/>
    <col min="55" max="55" width="10.625" style="74" customWidth="1"/>
    <col min="56" max="56" width="7.625" style="74" customWidth="1"/>
    <col min="57" max="57" width="10.625" style="74" customWidth="1"/>
    <col min="58" max="58" width="7.625" style="74" customWidth="1"/>
    <col min="59" max="59" width="10.625" style="74" customWidth="1"/>
    <col min="60" max="60" width="7.625" style="74" customWidth="1"/>
    <col min="61" max="61" width="10.625" style="74" customWidth="1"/>
    <col min="62" max="62" width="7.625" style="74" customWidth="1"/>
    <col min="63" max="63" width="10.625" style="74" customWidth="1"/>
    <col min="64" max="64" width="7.625" style="74" customWidth="1"/>
    <col min="65" max="65" width="10.625" style="74" customWidth="1"/>
    <col min="66" max="66" width="7.625" style="74" customWidth="1"/>
    <col min="67" max="67" width="10.625" style="74" customWidth="1"/>
    <col min="68" max="68" width="7.625" style="74" customWidth="1"/>
    <col min="69" max="69" width="10.625" style="74" customWidth="1"/>
    <col min="70" max="70" width="7.625" style="74" customWidth="1"/>
    <col min="71" max="71" width="10.625" style="74" customWidth="1"/>
    <col min="72" max="72" width="7.625" style="74" customWidth="1"/>
    <col min="73" max="73" width="10.625" style="74" customWidth="1"/>
    <col min="74" max="74" width="7.625" style="74" customWidth="1"/>
    <col min="75" max="75" width="10.625" style="74" customWidth="1"/>
    <col min="76" max="76" width="5.375" style="74" bestFit="1" customWidth="1"/>
    <col min="77" max="77" width="8.5" style="74" bestFit="1" customWidth="1"/>
    <col min="78" max="78" width="5.375" style="74" bestFit="1" customWidth="1"/>
    <col min="79" max="79" width="9.5" style="74" bestFit="1" customWidth="1"/>
    <col min="80" max="80" width="5.375" style="74" bestFit="1" customWidth="1"/>
    <col min="81" max="81" width="8.5" style="74" bestFit="1" customWidth="1"/>
    <col min="82" max="89" width="8.5" style="74" customWidth="1"/>
    <col min="90" max="90" width="5.375" style="74" bestFit="1" customWidth="1"/>
    <col min="91" max="91" width="10.375" style="74" bestFit="1" customWidth="1"/>
    <col min="92" max="92" width="8.125" style="74" customWidth="1"/>
    <col min="93" max="93" width="13.25" style="74" bestFit="1" customWidth="1"/>
    <col min="94" max="94" width="7.625" style="74" customWidth="1"/>
    <col min="95" max="95" width="10.625" style="74" customWidth="1"/>
    <col min="96" max="96" width="7.625" style="74" customWidth="1"/>
    <col min="97" max="97" width="10.625" style="74" customWidth="1"/>
    <col min="98" max="98" width="7.625" style="74" customWidth="1"/>
    <col min="99" max="99" width="10.625" style="74" customWidth="1"/>
    <col min="100" max="100" width="6.25" style="74" bestFit="1" customWidth="1"/>
    <col min="101" max="101" width="11.5" style="74" bestFit="1" customWidth="1"/>
    <col min="102" max="102" width="8.125" style="74" customWidth="1"/>
    <col min="103" max="103" width="13.25" style="74" bestFit="1" customWidth="1"/>
    <col min="106" max="16384" width="9" style="74"/>
  </cols>
  <sheetData>
    <row r="1" spans="1:103" ht="21" customHeight="1" x14ac:dyDescent="0.15">
      <c r="A1" s="92" t="s">
        <v>192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71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</row>
    <row r="2" spans="1:103" ht="9.9499999999999993" customHeight="1" thickBot="1" x14ac:dyDescent="0.2">
      <c r="A2" s="75"/>
      <c r="B2" s="75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</row>
    <row r="3" spans="1:103" ht="21" customHeight="1" x14ac:dyDescent="0.15">
      <c r="A3" s="237"/>
      <c r="B3" s="239" t="s">
        <v>155</v>
      </c>
      <c r="C3" s="241" t="s">
        <v>18</v>
      </c>
      <c r="D3" s="243" t="s">
        <v>156</v>
      </c>
      <c r="E3" s="235"/>
      <c r="F3" s="235"/>
      <c r="G3" s="235"/>
      <c r="H3" s="235"/>
      <c r="I3" s="235"/>
      <c r="J3" s="235"/>
      <c r="K3" s="236"/>
      <c r="L3" s="235" t="s">
        <v>157</v>
      </c>
      <c r="M3" s="235"/>
      <c r="N3" s="235"/>
      <c r="O3" s="235"/>
      <c r="P3" s="235"/>
      <c r="Q3" s="235"/>
      <c r="R3" s="235"/>
      <c r="S3" s="236"/>
      <c r="T3" s="235" t="s">
        <v>158</v>
      </c>
      <c r="U3" s="235"/>
      <c r="V3" s="235"/>
      <c r="W3" s="235"/>
      <c r="X3" s="235"/>
      <c r="Y3" s="235"/>
      <c r="Z3" s="235"/>
      <c r="AA3" s="236"/>
      <c r="AB3" s="235" t="s">
        <v>159</v>
      </c>
      <c r="AC3" s="235"/>
      <c r="AD3" s="235"/>
      <c r="AE3" s="235"/>
      <c r="AF3" s="235"/>
      <c r="AG3" s="235"/>
      <c r="AH3" s="235"/>
      <c r="AI3" s="236"/>
      <c r="AJ3" s="235" t="s">
        <v>160</v>
      </c>
      <c r="AK3" s="235"/>
      <c r="AL3" s="235"/>
      <c r="AM3" s="235"/>
      <c r="AN3" s="235"/>
      <c r="AO3" s="235"/>
      <c r="AP3" s="235"/>
      <c r="AQ3" s="236"/>
      <c r="AR3" s="235" t="s">
        <v>161</v>
      </c>
      <c r="AS3" s="235"/>
      <c r="AT3" s="235"/>
      <c r="AU3" s="235"/>
      <c r="AV3" s="235"/>
      <c r="AW3" s="235"/>
      <c r="AX3" s="235"/>
      <c r="AY3" s="236"/>
      <c r="AZ3" s="235" t="s">
        <v>162</v>
      </c>
      <c r="BA3" s="235"/>
      <c r="BB3" s="235"/>
      <c r="BC3" s="235"/>
      <c r="BD3" s="235"/>
      <c r="BE3" s="235"/>
      <c r="BF3" s="235"/>
      <c r="BG3" s="236"/>
      <c r="BH3" s="235" t="s">
        <v>163</v>
      </c>
      <c r="BI3" s="235"/>
      <c r="BJ3" s="235"/>
      <c r="BK3" s="235"/>
      <c r="BL3" s="235"/>
      <c r="BM3" s="235"/>
      <c r="BN3" s="235"/>
      <c r="BO3" s="236"/>
      <c r="BP3" s="249" t="s">
        <v>164</v>
      </c>
      <c r="BQ3" s="249"/>
      <c r="BR3" s="249"/>
      <c r="BS3" s="249"/>
      <c r="BT3" s="249"/>
      <c r="BU3" s="249"/>
      <c r="BV3" s="249"/>
      <c r="BW3" s="250"/>
      <c r="BX3" s="262" t="s">
        <v>165</v>
      </c>
      <c r="BY3" s="263"/>
      <c r="BZ3" s="260" t="s">
        <v>166</v>
      </c>
      <c r="CA3" s="261"/>
      <c r="CB3" s="258" t="s">
        <v>167</v>
      </c>
      <c r="CC3" s="259"/>
      <c r="CD3" s="266" t="s">
        <v>186</v>
      </c>
      <c r="CE3" s="267"/>
      <c r="CF3" s="267"/>
      <c r="CG3" s="267"/>
      <c r="CH3" s="267"/>
      <c r="CI3" s="267"/>
      <c r="CJ3" s="267"/>
      <c r="CK3" s="268"/>
      <c r="CL3" s="272" t="s">
        <v>170</v>
      </c>
      <c r="CM3" s="273"/>
      <c r="CN3" s="251" t="s">
        <v>59</v>
      </c>
      <c r="CO3" s="252"/>
      <c r="CP3" s="252"/>
      <c r="CQ3" s="252"/>
      <c r="CR3" s="252"/>
      <c r="CS3" s="252"/>
      <c r="CT3" s="252"/>
      <c r="CU3" s="253"/>
      <c r="CV3" s="254" t="s">
        <v>168</v>
      </c>
      <c r="CW3" s="255"/>
      <c r="CX3" s="269" t="s">
        <v>169</v>
      </c>
      <c r="CY3" s="263"/>
    </row>
    <row r="4" spans="1:103" ht="21" customHeight="1" x14ac:dyDescent="0.15">
      <c r="A4" s="238"/>
      <c r="B4" s="240"/>
      <c r="C4" s="242"/>
      <c r="D4" s="244" t="s">
        <v>171</v>
      </c>
      <c r="E4" s="245"/>
      <c r="F4" s="246" t="s">
        <v>172</v>
      </c>
      <c r="G4" s="248"/>
      <c r="H4" s="246" t="s">
        <v>184</v>
      </c>
      <c r="I4" s="248"/>
      <c r="J4" s="246" t="s">
        <v>185</v>
      </c>
      <c r="K4" s="247"/>
      <c r="L4" s="244" t="s">
        <v>171</v>
      </c>
      <c r="M4" s="245"/>
      <c r="N4" s="246" t="s">
        <v>172</v>
      </c>
      <c r="O4" s="248"/>
      <c r="P4" s="246" t="s">
        <v>184</v>
      </c>
      <c r="Q4" s="248"/>
      <c r="R4" s="246" t="s">
        <v>185</v>
      </c>
      <c r="S4" s="247"/>
      <c r="T4" s="244" t="s">
        <v>171</v>
      </c>
      <c r="U4" s="245"/>
      <c r="V4" s="246" t="s">
        <v>172</v>
      </c>
      <c r="W4" s="248"/>
      <c r="X4" s="246" t="s">
        <v>184</v>
      </c>
      <c r="Y4" s="248"/>
      <c r="Z4" s="246" t="s">
        <v>185</v>
      </c>
      <c r="AA4" s="247"/>
      <c r="AB4" s="244" t="s">
        <v>171</v>
      </c>
      <c r="AC4" s="245"/>
      <c r="AD4" s="246" t="s">
        <v>172</v>
      </c>
      <c r="AE4" s="248"/>
      <c r="AF4" s="246" t="s">
        <v>184</v>
      </c>
      <c r="AG4" s="248"/>
      <c r="AH4" s="246" t="s">
        <v>185</v>
      </c>
      <c r="AI4" s="247"/>
      <c r="AJ4" s="244" t="s">
        <v>171</v>
      </c>
      <c r="AK4" s="245"/>
      <c r="AL4" s="246" t="s">
        <v>172</v>
      </c>
      <c r="AM4" s="248"/>
      <c r="AN4" s="246" t="s">
        <v>184</v>
      </c>
      <c r="AO4" s="248"/>
      <c r="AP4" s="246" t="s">
        <v>185</v>
      </c>
      <c r="AQ4" s="247"/>
      <c r="AR4" s="244" t="s">
        <v>171</v>
      </c>
      <c r="AS4" s="245"/>
      <c r="AT4" s="246" t="s">
        <v>172</v>
      </c>
      <c r="AU4" s="248"/>
      <c r="AV4" s="246" t="s">
        <v>184</v>
      </c>
      <c r="AW4" s="248"/>
      <c r="AX4" s="246" t="s">
        <v>185</v>
      </c>
      <c r="AY4" s="247"/>
      <c r="AZ4" s="244" t="s">
        <v>171</v>
      </c>
      <c r="BA4" s="245"/>
      <c r="BB4" s="246" t="s">
        <v>172</v>
      </c>
      <c r="BC4" s="248"/>
      <c r="BD4" s="246" t="s">
        <v>184</v>
      </c>
      <c r="BE4" s="248"/>
      <c r="BF4" s="246" t="s">
        <v>185</v>
      </c>
      <c r="BG4" s="247"/>
      <c r="BH4" s="244" t="s">
        <v>171</v>
      </c>
      <c r="BI4" s="245"/>
      <c r="BJ4" s="246" t="s">
        <v>172</v>
      </c>
      <c r="BK4" s="248"/>
      <c r="BL4" s="246" t="s">
        <v>184</v>
      </c>
      <c r="BM4" s="248"/>
      <c r="BN4" s="246" t="s">
        <v>185</v>
      </c>
      <c r="BO4" s="247"/>
      <c r="BP4" s="244" t="s">
        <v>171</v>
      </c>
      <c r="BQ4" s="245"/>
      <c r="BR4" s="246" t="s">
        <v>172</v>
      </c>
      <c r="BS4" s="248"/>
      <c r="BT4" s="246" t="s">
        <v>184</v>
      </c>
      <c r="BU4" s="248"/>
      <c r="BV4" s="246" t="s">
        <v>185</v>
      </c>
      <c r="BW4" s="247"/>
      <c r="BX4" s="264" t="s">
        <v>172</v>
      </c>
      <c r="BY4" s="265"/>
      <c r="BZ4" s="264" t="s">
        <v>187</v>
      </c>
      <c r="CA4" s="265"/>
      <c r="CB4" s="264" t="s">
        <v>172</v>
      </c>
      <c r="CC4" s="265"/>
      <c r="CD4" s="244" t="s">
        <v>171</v>
      </c>
      <c r="CE4" s="245"/>
      <c r="CF4" s="246" t="s">
        <v>172</v>
      </c>
      <c r="CG4" s="248"/>
      <c r="CH4" s="246" t="s">
        <v>184</v>
      </c>
      <c r="CI4" s="248"/>
      <c r="CJ4" s="246" t="s">
        <v>185</v>
      </c>
      <c r="CK4" s="247"/>
      <c r="CL4" s="264" t="s">
        <v>187</v>
      </c>
      <c r="CM4" s="265"/>
      <c r="CN4" s="270" t="s">
        <v>173</v>
      </c>
      <c r="CO4" s="271"/>
      <c r="CP4" s="246" t="s">
        <v>172</v>
      </c>
      <c r="CQ4" s="248"/>
      <c r="CR4" s="246" t="s">
        <v>184</v>
      </c>
      <c r="CS4" s="248"/>
      <c r="CT4" s="246" t="s">
        <v>185</v>
      </c>
      <c r="CU4" s="247"/>
      <c r="CV4" s="256"/>
      <c r="CW4" s="257"/>
      <c r="CX4" s="270" t="s">
        <v>173</v>
      </c>
      <c r="CY4" s="271"/>
    </row>
    <row r="5" spans="1:103" ht="21" customHeight="1" thickBot="1" x14ac:dyDescent="0.2">
      <c r="A5" s="238"/>
      <c r="B5" s="240"/>
      <c r="C5" s="242"/>
      <c r="D5" s="108" t="s">
        <v>19</v>
      </c>
      <c r="E5" s="76" t="s">
        <v>174</v>
      </c>
      <c r="F5" s="109" t="s">
        <v>19</v>
      </c>
      <c r="G5" s="110" t="s">
        <v>174</v>
      </c>
      <c r="H5" s="111" t="s">
        <v>19</v>
      </c>
      <c r="I5" s="112" t="s">
        <v>174</v>
      </c>
      <c r="J5" s="109" t="s">
        <v>19</v>
      </c>
      <c r="K5" s="113" t="s">
        <v>174</v>
      </c>
      <c r="L5" s="108" t="s">
        <v>19</v>
      </c>
      <c r="M5" s="76" t="s">
        <v>174</v>
      </c>
      <c r="N5" s="109" t="s">
        <v>19</v>
      </c>
      <c r="O5" s="110" t="s">
        <v>174</v>
      </c>
      <c r="P5" s="111" t="s">
        <v>19</v>
      </c>
      <c r="Q5" s="112" t="s">
        <v>174</v>
      </c>
      <c r="R5" s="109" t="s">
        <v>19</v>
      </c>
      <c r="S5" s="113" t="s">
        <v>174</v>
      </c>
      <c r="T5" s="108" t="s">
        <v>19</v>
      </c>
      <c r="U5" s="76" t="s">
        <v>174</v>
      </c>
      <c r="V5" s="109" t="s">
        <v>19</v>
      </c>
      <c r="W5" s="110" t="s">
        <v>174</v>
      </c>
      <c r="X5" s="111" t="s">
        <v>19</v>
      </c>
      <c r="Y5" s="112" t="s">
        <v>174</v>
      </c>
      <c r="Z5" s="109" t="s">
        <v>19</v>
      </c>
      <c r="AA5" s="113" t="s">
        <v>174</v>
      </c>
      <c r="AB5" s="108" t="s">
        <v>19</v>
      </c>
      <c r="AC5" s="76" t="s">
        <v>174</v>
      </c>
      <c r="AD5" s="109" t="s">
        <v>19</v>
      </c>
      <c r="AE5" s="110" t="s">
        <v>174</v>
      </c>
      <c r="AF5" s="111" t="s">
        <v>19</v>
      </c>
      <c r="AG5" s="112" t="s">
        <v>174</v>
      </c>
      <c r="AH5" s="109" t="s">
        <v>19</v>
      </c>
      <c r="AI5" s="113" t="s">
        <v>174</v>
      </c>
      <c r="AJ5" s="108" t="s">
        <v>19</v>
      </c>
      <c r="AK5" s="76" t="s">
        <v>174</v>
      </c>
      <c r="AL5" s="109" t="s">
        <v>19</v>
      </c>
      <c r="AM5" s="110" t="s">
        <v>174</v>
      </c>
      <c r="AN5" s="111" t="s">
        <v>19</v>
      </c>
      <c r="AO5" s="112" t="s">
        <v>174</v>
      </c>
      <c r="AP5" s="109" t="s">
        <v>19</v>
      </c>
      <c r="AQ5" s="113" t="s">
        <v>174</v>
      </c>
      <c r="AR5" s="108" t="s">
        <v>19</v>
      </c>
      <c r="AS5" s="76" t="s">
        <v>174</v>
      </c>
      <c r="AT5" s="109" t="s">
        <v>19</v>
      </c>
      <c r="AU5" s="110" t="s">
        <v>174</v>
      </c>
      <c r="AV5" s="111" t="s">
        <v>19</v>
      </c>
      <c r="AW5" s="112" t="s">
        <v>174</v>
      </c>
      <c r="AX5" s="109" t="s">
        <v>19</v>
      </c>
      <c r="AY5" s="113" t="s">
        <v>174</v>
      </c>
      <c r="AZ5" s="108" t="s">
        <v>19</v>
      </c>
      <c r="BA5" s="76" t="s">
        <v>174</v>
      </c>
      <c r="BB5" s="109" t="s">
        <v>19</v>
      </c>
      <c r="BC5" s="110" t="s">
        <v>174</v>
      </c>
      <c r="BD5" s="111" t="s">
        <v>19</v>
      </c>
      <c r="BE5" s="112" t="s">
        <v>174</v>
      </c>
      <c r="BF5" s="109" t="s">
        <v>19</v>
      </c>
      <c r="BG5" s="113" t="s">
        <v>174</v>
      </c>
      <c r="BH5" s="108" t="s">
        <v>19</v>
      </c>
      <c r="BI5" s="76" t="s">
        <v>174</v>
      </c>
      <c r="BJ5" s="109" t="s">
        <v>19</v>
      </c>
      <c r="BK5" s="110" t="s">
        <v>174</v>
      </c>
      <c r="BL5" s="111" t="s">
        <v>19</v>
      </c>
      <c r="BM5" s="112" t="s">
        <v>174</v>
      </c>
      <c r="BN5" s="109" t="s">
        <v>19</v>
      </c>
      <c r="BO5" s="113" t="s">
        <v>174</v>
      </c>
      <c r="BP5" s="108" t="s">
        <v>19</v>
      </c>
      <c r="BQ5" s="76" t="s">
        <v>174</v>
      </c>
      <c r="BR5" s="109" t="s">
        <v>19</v>
      </c>
      <c r="BS5" s="110" t="s">
        <v>174</v>
      </c>
      <c r="BT5" s="111" t="s">
        <v>19</v>
      </c>
      <c r="BU5" s="112" t="s">
        <v>174</v>
      </c>
      <c r="BV5" s="109" t="s">
        <v>19</v>
      </c>
      <c r="BW5" s="113" t="s">
        <v>174</v>
      </c>
      <c r="BX5" s="109" t="s">
        <v>19</v>
      </c>
      <c r="BY5" s="113" t="s">
        <v>174</v>
      </c>
      <c r="BZ5" s="109" t="s">
        <v>19</v>
      </c>
      <c r="CA5" s="113" t="s">
        <v>174</v>
      </c>
      <c r="CB5" s="114" t="s">
        <v>19</v>
      </c>
      <c r="CC5" s="115" t="s">
        <v>174</v>
      </c>
      <c r="CD5" s="108" t="s">
        <v>19</v>
      </c>
      <c r="CE5" s="76" t="s">
        <v>174</v>
      </c>
      <c r="CF5" s="109" t="s">
        <v>19</v>
      </c>
      <c r="CG5" s="110" t="s">
        <v>174</v>
      </c>
      <c r="CH5" s="111" t="s">
        <v>19</v>
      </c>
      <c r="CI5" s="112" t="s">
        <v>174</v>
      </c>
      <c r="CJ5" s="109" t="s">
        <v>19</v>
      </c>
      <c r="CK5" s="113" t="s">
        <v>174</v>
      </c>
      <c r="CL5" s="116" t="s">
        <v>19</v>
      </c>
      <c r="CM5" s="117" t="s">
        <v>174</v>
      </c>
      <c r="CN5" s="77" t="s">
        <v>19</v>
      </c>
      <c r="CO5" s="78" t="s">
        <v>174</v>
      </c>
      <c r="CP5" s="109" t="s">
        <v>19</v>
      </c>
      <c r="CQ5" s="110" t="s">
        <v>174</v>
      </c>
      <c r="CR5" s="111" t="s">
        <v>19</v>
      </c>
      <c r="CS5" s="112" t="s">
        <v>174</v>
      </c>
      <c r="CT5" s="109" t="s">
        <v>19</v>
      </c>
      <c r="CU5" s="113" t="s">
        <v>174</v>
      </c>
      <c r="CV5" s="79" t="s">
        <v>19</v>
      </c>
      <c r="CW5" s="80" t="s">
        <v>174</v>
      </c>
      <c r="CX5" s="77" t="s">
        <v>19</v>
      </c>
      <c r="CY5" s="93" t="s">
        <v>174</v>
      </c>
    </row>
    <row r="6" spans="1:103" ht="21" customHeight="1" thickTop="1" x14ac:dyDescent="0.15">
      <c r="A6" s="81">
        <v>1</v>
      </c>
      <c r="B6" s="82">
        <v>39472014</v>
      </c>
      <c r="C6" s="83" t="s">
        <v>26</v>
      </c>
      <c r="D6" s="124">
        <v>5217</v>
      </c>
      <c r="E6" s="125">
        <v>25689102</v>
      </c>
      <c r="F6" s="126">
        <v>3209</v>
      </c>
      <c r="G6" s="127">
        <v>16726971</v>
      </c>
      <c r="H6" s="126">
        <v>1095</v>
      </c>
      <c r="I6" s="128">
        <v>5405662</v>
      </c>
      <c r="J6" s="129">
        <v>913</v>
      </c>
      <c r="K6" s="127">
        <v>3556469</v>
      </c>
      <c r="L6" s="124">
        <v>2233</v>
      </c>
      <c r="M6" s="125">
        <v>44393147</v>
      </c>
      <c r="N6" s="126">
        <v>1571</v>
      </c>
      <c r="O6" s="128">
        <v>33407222</v>
      </c>
      <c r="P6" s="129">
        <v>392</v>
      </c>
      <c r="Q6" s="127">
        <v>7029063</v>
      </c>
      <c r="R6" s="126">
        <v>270</v>
      </c>
      <c r="S6" s="127">
        <v>3956862</v>
      </c>
      <c r="T6" s="124">
        <v>3321</v>
      </c>
      <c r="U6" s="130">
        <v>98275421</v>
      </c>
      <c r="V6" s="129">
        <v>2306</v>
      </c>
      <c r="W6" s="127">
        <v>73281264</v>
      </c>
      <c r="X6" s="126">
        <v>628</v>
      </c>
      <c r="Y6" s="127">
        <v>16045332</v>
      </c>
      <c r="Z6" s="129">
        <v>387</v>
      </c>
      <c r="AA6" s="127">
        <v>8948825</v>
      </c>
      <c r="AB6" s="124">
        <v>73605</v>
      </c>
      <c r="AC6" s="130">
        <v>385103015</v>
      </c>
      <c r="AD6" s="129">
        <v>34236</v>
      </c>
      <c r="AE6" s="127">
        <v>168704491</v>
      </c>
      <c r="AF6" s="126">
        <v>35914</v>
      </c>
      <c r="AG6" s="127">
        <v>136508750</v>
      </c>
      <c r="AH6" s="129">
        <v>3455</v>
      </c>
      <c r="AI6" s="127">
        <v>79889774</v>
      </c>
      <c r="AJ6" s="124">
        <v>1074</v>
      </c>
      <c r="AK6" s="130">
        <v>32780298</v>
      </c>
      <c r="AL6" s="129">
        <v>764</v>
      </c>
      <c r="AM6" s="127">
        <v>24094899</v>
      </c>
      <c r="AN6" s="126">
        <v>218</v>
      </c>
      <c r="AO6" s="127">
        <v>6347285</v>
      </c>
      <c r="AP6" s="129">
        <v>92</v>
      </c>
      <c r="AQ6" s="127">
        <v>2338114</v>
      </c>
      <c r="AR6" s="124">
        <v>32</v>
      </c>
      <c r="AS6" s="130">
        <v>1507955</v>
      </c>
      <c r="AT6" s="129">
        <v>24</v>
      </c>
      <c r="AU6" s="127">
        <v>1409692</v>
      </c>
      <c r="AV6" s="126">
        <v>5</v>
      </c>
      <c r="AW6" s="128">
        <v>71880</v>
      </c>
      <c r="AX6" s="129">
        <v>3</v>
      </c>
      <c r="AY6" s="131">
        <v>26383</v>
      </c>
      <c r="AZ6" s="124">
        <v>8</v>
      </c>
      <c r="BA6" s="130">
        <v>563823</v>
      </c>
      <c r="BB6" s="129">
        <v>8</v>
      </c>
      <c r="BC6" s="127">
        <v>563823</v>
      </c>
      <c r="BD6" s="126">
        <v>0</v>
      </c>
      <c r="BE6" s="128">
        <v>0</v>
      </c>
      <c r="BF6" s="129">
        <v>0</v>
      </c>
      <c r="BG6" s="127">
        <v>0</v>
      </c>
      <c r="BH6" s="124">
        <v>1754</v>
      </c>
      <c r="BI6" s="130">
        <v>32051772</v>
      </c>
      <c r="BJ6" s="129">
        <v>1437</v>
      </c>
      <c r="BK6" s="127">
        <v>21297775</v>
      </c>
      <c r="BL6" s="126">
        <v>191</v>
      </c>
      <c r="BM6" s="128">
        <v>5216141</v>
      </c>
      <c r="BN6" s="129">
        <v>126</v>
      </c>
      <c r="BO6" s="127">
        <v>5537856</v>
      </c>
      <c r="BP6" s="132">
        <v>0</v>
      </c>
      <c r="BQ6" s="133">
        <v>0</v>
      </c>
      <c r="BR6" s="134">
        <v>0</v>
      </c>
      <c r="BS6" s="135">
        <v>0</v>
      </c>
      <c r="BT6" s="134">
        <v>0</v>
      </c>
      <c r="BU6" s="135">
        <v>0</v>
      </c>
      <c r="BV6" s="136">
        <v>0</v>
      </c>
      <c r="BW6" s="137">
        <v>0</v>
      </c>
      <c r="BX6" s="134">
        <v>0</v>
      </c>
      <c r="BY6" s="137">
        <v>0</v>
      </c>
      <c r="BZ6" s="138">
        <v>476</v>
      </c>
      <c r="CA6" s="139">
        <v>832994</v>
      </c>
      <c r="CB6" s="118">
        <v>43</v>
      </c>
      <c r="CC6" s="119">
        <v>161540</v>
      </c>
      <c r="CD6" s="124">
        <v>0</v>
      </c>
      <c r="CE6" s="130">
        <v>0</v>
      </c>
      <c r="CF6" s="129">
        <v>0</v>
      </c>
      <c r="CG6" s="127">
        <v>0</v>
      </c>
      <c r="CH6" s="126">
        <v>0</v>
      </c>
      <c r="CI6" s="128">
        <v>0</v>
      </c>
      <c r="CJ6" s="129">
        <v>0</v>
      </c>
      <c r="CK6" s="127">
        <v>0</v>
      </c>
      <c r="CL6" s="138">
        <v>291</v>
      </c>
      <c r="CM6" s="119">
        <v>9147572</v>
      </c>
      <c r="CN6" s="140">
        <f>SUM(D6,L6,T6,AB6,AJ6,AR6,AZ6,BH6,BP6,$BX6,$BZ6,$CB6,$CL6,CD6)</f>
        <v>88054</v>
      </c>
      <c r="CO6" s="133">
        <f>SUM(E6,M6,U6,AC6,AK6,AS6,BA6,BI6,BQ6,$BY6,$CA6,$CC6,$CM6,CE6)</f>
        <v>630506639</v>
      </c>
      <c r="CP6" s="134">
        <f>SUM(F6,N6,V6,AD6,AL6,AT6,BB6,BJ6,BR6,$BX6,$BZ6,$CB6,$CL6,CF6)</f>
        <v>44365</v>
      </c>
      <c r="CQ6" s="135">
        <f>SUM(G6,O6,W6,AE6,AM6,AU6,BC6,BK6,BS6,$BY6,$CA6,$CC6,$CM6,CG6)</f>
        <v>349628243</v>
      </c>
      <c r="CR6" s="134">
        <f>SUM(H6,P6,X6,AF6,AN6,AV6,BD6,BL6,BT6,CH6)</f>
        <v>38443</v>
      </c>
      <c r="CS6" s="135">
        <f>SUM(I6,Q6,Y6,AG6,AO6,AW6,BE6,BM6,BU6,CI6)</f>
        <v>176624113</v>
      </c>
      <c r="CT6" s="134">
        <f>SUM(J6,R6,Z6,AH6,AP6,AX6,BF6,BN6,BV6,CJ6)</f>
        <v>5246</v>
      </c>
      <c r="CU6" s="135">
        <f>SUM(K6,S6,AA6,AI6,AQ6,AY6,BG6,BO6,BW6,CK6)</f>
        <v>104254283</v>
      </c>
      <c r="CV6" s="141">
        <v>1949</v>
      </c>
      <c r="CW6" s="142">
        <v>38980000</v>
      </c>
      <c r="CX6" s="140">
        <f>SUM(CN6,CV6)</f>
        <v>90003</v>
      </c>
      <c r="CY6" s="143">
        <f t="shared" ref="CY6:CY46" si="0">SUM(CO6,CW6)</f>
        <v>669486639</v>
      </c>
    </row>
    <row r="7" spans="1:103" ht="21" customHeight="1" x14ac:dyDescent="0.15">
      <c r="A7" s="84">
        <v>2</v>
      </c>
      <c r="B7" s="85">
        <v>39472055</v>
      </c>
      <c r="C7" s="86" t="s">
        <v>27</v>
      </c>
      <c r="D7" s="144">
        <v>1893</v>
      </c>
      <c r="E7" s="145">
        <v>9325147</v>
      </c>
      <c r="F7" s="146">
        <v>1076</v>
      </c>
      <c r="G7" s="147">
        <v>5704780</v>
      </c>
      <c r="H7" s="146">
        <v>478</v>
      </c>
      <c r="I7" s="148">
        <v>2210546</v>
      </c>
      <c r="J7" s="149">
        <v>339</v>
      </c>
      <c r="K7" s="147">
        <v>1409821</v>
      </c>
      <c r="L7" s="144">
        <v>577</v>
      </c>
      <c r="M7" s="145">
        <v>10122847</v>
      </c>
      <c r="N7" s="146">
        <v>380</v>
      </c>
      <c r="O7" s="148">
        <v>6560467</v>
      </c>
      <c r="P7" s="149">
        <v>136</v>
      </c>
      <c r="Q7" s="147">
        <v>2452128</v>
      </c>
      <c r="R7" s="146">
        <v>61</v>
      </c>
      <c r="S7" s="147">
        <v>1110252</v>
      </c>
      <c r="T7" s="144">
        <v>648</v>
      </c>
      <c r="U7" s="150">
        <v>13346303</v>
      </c>
      <c r="V7" s="149">
        <v>459</v>
      </c>
      <c r="W7" s="147">
        <v>10139337</v>
      </c>
      <c r="X7" s="146">
        <v>122</v>
      </c>
      <c r="Y7" s="147">
        <v>1880848</v>
      </c>
      <c r="Z7" s="149">
        <v>67</v>
      </c>
      <c r="AA7" s="147">
        <v>1326118</v>
      </c>
      <c r="AB7" s="144">
        <v>18101</v>
      </c>
      <c r="AC7" s="150">
        <v>94059482</v>
      </c>
      <c r="AD7" s="149">
        <v>7923</v>
      </c>
      <c r="AE7" s="147">
        <v>37758446</v>
      </c>
      <c r="AF7" s="146">
        <v>8977</v>
      </c>
      <c r="AG7" s="147">
        <v>29129702</v>
      </c>
      <c r="AH7" s="149">
        <v>1201</v>
      </c>
      <c r="AI7" s="147">
        <v>27171334</v>
      </c>
      <c r="AJ7" s="144">
        <v>294</v>
      </c>
      <c r="AK7" s="150">
        <v>9979012</v>
      </c>
      <c r="AL7" s="149">
        <v>212</v>
      </c>
      <c r="AM7" s="147">
        <v>7727163</v>
      </c>
      <c r="AN7" s="146">
        <v>47</v>
      </c>
      <c r="AO7" s="147">
        <v>1358678</v>
      </c>
      <c r="AP7" s="149">
        <v>35</v>
      </c>
      <c r="AQ7" s="147">
        <v>893171</v>
      </c>
      <c r="AR7" s="144">
        <v>6</v>
      </c>
      <c r="AS7" s="150">
        <v>90405</v>
      </c>
      <c r="AT7" s="149">
        <v>6</v>
      </c>
      <c r="AU7" s="147">
        <v>90405</v>
      </c>
      <c r="AV7" s="146">
        <v>0</v>
      </c>
      <c r="AW7" s="148">
        <v>0</v>
      </c>
      <c r="AX7" s="149">
        <v>0</v>
      </c>
      <c r="AY7" s="151">
        <v>0</v>
      </c>
      <c r="AZ7" s="144">
        <v>1</v>
      </c>
      <c r="BA7" s="150">
        <v>676241</v>
      </c>
      <c r="BB7" s="149">
        <v>1</v>
      </c>
      <c r="BC7" s="147">
        <v>676241</v>
      </c>
      <c r="BD7" s="146">
        <v>0</v>
      </c>
      <c r="BE7" s="148">
        <v>0</v>
      </c>
      <c r="BF7" s="149">
        <v>0</v>
      </c>
      <c r="BG7" s="147">
        <v>0</v>
      </c>
      <c r="BH7" s="144">
        <v>566</v>
      </c>
      <c r="BI7" s="150">
        <v>9700998</v>
      </c>
      <c r="BJ7" s="149">
        <v>467</v>
      </c>
      <c r="BK7" s="147">
        <v>6272186</v>
      </c>
      <c r="BL7" s="146">
        <v>58</v>
      </c>
      <c r="BM7" s="148">
        <v>1513589</v>
      </c>
      <c r="BN7" s="149">
        <v>41</v>
      </c>
      <c r="BO7" s="147">
        <v>1915223</v>
      </c>
      <c r="BP7" s="152">
        <v>0</v>
      </c>
      <c r="BQ7" s="153">
        <v>0</v>
      </c>
      <c r="BR7" s="154">
        <v>0</v>
      </c>
      <c r="BS7" s="155">
        <v>0</v>
      </c>
      <c r="BT7" s="154">
        <v>0</v>
      </c>
      <c r="BU7" s="155">
        <v>0</v>
      </c>
      <c r="BV7" s="156">
        <v>0</v>
      </c>
      <c r="BW7" s="157">
        <v>0</v>
      </c>
      <c r="BX7" s="154">
        <v>0</v>
      </c>
      <c r="BY7" s="157">
        <v>0</v>
      </c>
      <c r="BZ7" s="158">
        <v>24</v>
      </c>
      <c r="CA7" s="159">
        <v>30740</v>
      </c>
      <c r="CB7" s="120">
        <v>14</v>
      </c>
      <c r="CC7" s="121">
        <v>42000</v>
      </c>
      <c r="CD7" s="144">
        <v>0</v>
      </c>
      <c r="CE7" s="150">
        <v>0</v>
      </c>
      <c r="CF7" s="149">
        <v>0</v>
      </c>
      <c r="CG7" s="147">
        <v>0</v>
      </c>
      <c r="CH7" s="146">
        <v>0</v>
      </c>
      <c r="CI7" s="148">
        <v>0</v>
      </c>
      <c r="CJ7" s="149">
        <v>0</v>
      </c>
      <c r="CK7" s="147">
        <v>0</v>
      </c>
      <c r="CL7" s="158">
        <v>63</v>
      </c>
      <c r="CM7" s="121">
        <v>2020208</v>
      </c>
      <c r="CN7" s="160">
        <f t="shared" ref="CN7:CN46" si="1">SUM(D7,L7,T7,AB7,AJ7,AR7,AZ7,BH7,BP7,$BX7,$BZ7,$CB7,$CL7,CD7)</f>
        <v>22187</v>
      </c>
      <c r="CO7" s="153">
        <f t="shared" ref="CO7:CO46" si="2">SUM(E7,M7,U7,AC7,AK7,AS7,BA7,BI7,BQ7,$BY7,$CA7,$CC7,$CM7,CE7)</f>
        <v>149393383</v>
      </c>
      <c r="CP7" s="154">
        <f t="shared" ref="CP7:CP46" si="3">SUM(F7,N7,V7,AD7,AL7,AT7,BB7,BJ7,BR7,$BX7,$BZ7,$CB7,$CL7,CF7)</f>
        <v>10625</v>
      </c>
      <c r="CQ7" s="155">
        <f t="shared" ref="CQ7:CQ45" si="4">SUM(G7,O7,W7,AE7,AM7,AU7,BC7,BK7,BS7,$BY7,$CA7,$CC7,$CM7,CG7)</f>
        <v>77021973</v>
      </c>
      <c r="CR7" s="154">
        <f t="shared" ref="CR7:CR46" si="5">SUM(H7,P7,X7,AF7,AN7,AV7,BD7,BL7,BT7,CH7)</f>
        <v>9818</v>
      </c>
      <c r="CS7" s="155">
        <f t="shared" ref="CS7:CS45" si="6">SUM(I7,Q7,Y7,AG7,AO7,AW7,BE7,BM7,BU7,CI7)</f>
        <v>38545491</v>
      </c>
      <c r="CT7" s="156">
        <f t="shared" ref="CT7:CT46" si="7">SUM(J7,R7,Z7,AH7,AP7,AX7,BF7,BN7,BV7,CJ7)</f>
        <v>1744</v>
      </c>
      <c r="CU7" s="157">
        <f t="shared" ref="CU7:CU46" si="8">SUM(K7,S7,AA7,AI7,AQ7,AY7,BG7,BO7,BW7,CK7)</f>
        <v>33825919</v>
      </c>
      <c r="CV7" s="161">
        <v>509</v>
      </c>
      <c r="CW7" s="162">
        <v>10180000</v>
      </c>
      <c r="CX7" s="160">
        <f t="shared" ref="CX7:CX46" si="9">SUM(CN7,CV7)</f>
        <v>22696</v>
      </c>
      <c r="CY7" s="163">
        <f t="shared" si="0"/>
        <v>159573383</v>
      </c>
    </row>
    <row r="8" spans="1:103" ht="21" customHeight="1" x14ac:dyDescent="0.15">
      <c r="A8" s="84">
        <v>3</v>
      </c>
      <c r="B8" s="85">
        <v>39472071</v>
      </c>
      <c r="C8" s="86" t="s">
        <v>28</v>
      </c>
      <c r="D8" s="144">
        <v>505</v>
      </c>
      <c r="E8" s="145">
        <v>2765513</v>
      </c>
      <c r="F8" s="146">
        <v>295</v>
      </c>
      <c r="G8" s="147">
        <v>1568045</v>
      </c>
      <c r="H8" s="146">
        <v>158</v>
      </c>
      <c r="I8" s="148">
        <v>964279</v>
      </c>
      <c r="J8" s="149">
        <v>52</v>
      </c>
      <c r="K8" s="147">
        <v>233189</v>
      </c>
      <c r="L8" s="144">
        <v>317</v>
      </c>
      <c r="M8" s="145">
        <v>2225700</v>
      </c>
      <c r="N8" s="146">
        <v>171</v>
      </c>
      <c r="O8" s="148">
        <v>1315161</v>
      </c>
      <c r="P8" s="149">
        <v>125</v>
      </c>
      <c r="Q8" s="147">
        <v>819774</v>
      </c>
      <c r="R8" s="146">
        <v>21</v>
      </c>
      <c r="S8" s="147">
        <v>90765</v>
      </c>
      <c r="T8" s="144">
        <v>853</v>
      </c>
      <c r="U8" s="150">
        <v>16312503</v>
      </c>
      <c r="V8" s="149">
        <v>538</v>
      </c>
      <c r="W8" s="147">
        <v>10761568</v>
      </c>
      <c r="X8" s="146">
        <v>273</v>
      </c>
      <c r="Y8" s="147">
        <v>4967492</v>
      </c>
      <c r="Z8" s="149">
        <v>42</v>
      </c>
      <c r="AA8" s="147">
        <v>583443</v>
      </c>
      <c r="AB8" s="144">
        <v>9452</v>
      </c>
      <c r="AC8" s="150">
        <v>39353903</v>
      </c>
      <c r="AD8" s="149">
        <v>5325</v>
      </c>
      <c r="AE8" s="147">
        <v>21575887</v>
      </c>
      <c r="AF8" s="146">
        <v>3839</v>
      </c>
      <c r="AG8" s="147">
        <v>11863551</v>
      </c>
      <c r="AH8" s="149">
        <v>288</v>
      </c>
      <c r="AI8" s="147">
        <v>5914465</v>
      </c>
      <c r="AJ8" s="144">
        <v>139</v>
      </c>
      <c r="AK8" s="150">
        <v>4758854</v>
      </c>
      <c r="AL8" s="149">
        <v>115</v>
      </c>
      <c r="AM8" s="147">
        <v>3894298</v>
      </c>
      <c r="AN8" s="146">
        <v>18</v>
      </c>
      <c r="AO8" s="147">
        <v>652624</v>
      </c>
      <c r="AP8" s="149">
        <v>6</v>
      </c>
      <c r="AQ8" s="147">
        <v>211932</v>
      </c>
      <c r="AR8" s="144">
        <v>16</v>
      </c>
      <c r="AS8" s="150">
        <v>260286</v>
      </c>
      <c r="AT8" s="149">
        <v>11</v>
      </c>
      <c r="AU8" s="147">
        <v>206370</v>
      </c>
      <c r="AV8" s="146">
        <v>5</v>
      </c>
      <c r="AW8" s="148">
        <v>53916</v>
      </c>
      <c r="AX8" s="149">
        <v>0</v>
      </c>
      <c r="AY8" s="151">
        <v>0</v>
      </c>
      <c r="AZ8" s="144">
        <v>0</v>
      </c>
      <c r="BA8" s="150">
        <v>0</v>
      </c>
      <c r="BB8" s="149">
        <v>0</v>
      </c>
      <c r="BC8" s="147">
        <v>0</v>
      </c>
      <c r="BD8" s="146">
        <v>0</v>
      </c>
      <c r="BE8" s="148">
        <v>0</v>
      </c>
      <c r="BF8" s="149">
        <v>0</v>
      </c>
      <c r="BG8" s="147">
        <v>0</v>
      </c>
      <c r="BH8" s="144">
        <v>288</v>
      </c>
      <c r="BI8" s="150">
        <v>3921241</v>
      </c>
      <c r="BJ8" s="149">
        <v>260</v>
      </c>
      <c r="BK8" s="147">
        <v>3087816</v>
      </c>
      <c r="BL8" s="146">
        <v>20</v>
      </c>
      <c r="BM8" s="148">
        <v>524651</v>
      </c>
      <c r="BN8" s="149">
        <v>8</v>
      </c>
      <c r="BO8" s="147">
        <v>308774</v>
      </c>
      <c r="BP8" s="152">
        <v>0</v>
      </c>
      <c r="BQ8" s="153">
        <v>0</v>
      </c>
      <c r="BR8" s="154">
        <v>0</v>
      </c>
      <c r="BS8" s="155">
        <v>0</v>
      </c>
      <c r="BT8" s="154">
        <v>0</v>
      </c>
      <c r="BU8" s="155">
        <v>0</v>
      </c>
      <c r="BV8" s="156">
        <v>0</v>
      </c>
      <c r="BW8" s="157">
        <v>0</v>
      </c>
      <c r="BX8" s="154">
        <v>1</v>
      </c>
      <c r="BY8" s="157">
        <v>34470</v>
      </c>
      <c r="BZ8" s="158">
        <v>123</v>
      </c>
      <c r="CA8" s="159">
        <v>171021</v>
      </c>
      <c r="CB8" s="120">
        <v>0</v>
      </c>
      <c r="CC8" s="121">
        <v>0</v>
      </c>
      <c r="CD8" s="144">
        <v>0</v>
      </c>
      <c r="CE8" s="150">
        <v>0</v>
      </c>
      <c r="CF8" s="149">
        <v>0</v>
      </c>
      <c r="CG8" s="147">
        <v>0</v>
      </c>
      <c r="CH8" s="146">
        <v>0</v>
      </c>
      <c r="CI8" s="148">
        <v>0</v>
      </c>
      <c r="CJ8" s="149">
        <v>0</v>
      </c>
      <c r="CK8" s="147">
        <v>0</v>
      </c>
      <c r="CL8" s="158">
        <v>26</v>
      </c>
      <c r="CM8" s="121">
        <v>849425</v>
      </c>
      <c r="CN8" s="160">
        <f t="shared" si="1"/>
        <v>11720</v>
      </c>
      <c r="CO8" s="153">
        <f t="shared" si="2"/>
        <v>70652916</v>
      </c>
      <c r="CP8" s="154">
        <f t="shared" si="3"/>
        <v>6865</v>
      </c>
      <c r="CQ8" s="155">
        <f t="shared" si="4"/>
        <v>43464061</v>
      </c>
      <c r="CR8" s="154">
        <f t="shared" si="5"/>
        <v>4438</v>
      </c>
      <c r="CS8" s="155">
        <f t="shared" si="6"/>
        <v>19846287</v>
      </c>
      <c r="CT8" s="156">
        <f t="shared" si="7"/>
        <v>417</v>
      </c>
      <c r="CU8" s="157">
        <f t="shared" si="8"/>
        <v>7342568</v>
      </c>
      <c r="CV8" s="161">
        <v>282</v>
      </c>
      <c r="CW8" s="162">
        <v>5640000</v>
      </c>
      <c r="CX8" s="160">
        <f t="shared" si="9"/>
        <v>12002</v>
      </c>
      <c r="CY8" s="163">
        <f t="shared" si="0"/>
        <v>76292916</v>
      </c>
    </row>
    <row r="9" spans="1:103" ht="21" customHeight="1" x14ac:dyDescent="0.15">
      <c r="A9" s="84">
        <v>4</v>
      </c>
      <c r="B9" s="85">
        <v>39472089</v>
      </c>
      <c r="C9" s="86" t="s">
        <v>29</v>
      </c>
      <c r="D9" s="144">
        <v>1215</v>
      </c>
      <c r="E9" s="150">
        <v>6598258</v>
      </c>
      <c r="F9" s="149">
        <v>731</v>
      </c>
      <c r="G9" s="147">
        <v>4289158</v>
      </c>
      <c r="H9" s="146">
        <v>284</v>
      </c>
      <c r="I9" s="148">
        <v>1569702</v>
      </c>
      <c r="J9" s="149">
        <v>200</v>
      </c>
      <c r="K9" s="147">
        <v>739398</v>
      </c>
      <c r="L9" s="144">
        <v>745</v>
      </c>
      <c r="M9" s="145">
        <v>12874549</v>
      </c>
      <c r="N9" s="146">
        <v>503</v>
      </c>
      <c r="O9" s="148">
        <v>9716298</v>
      </c>
      <c r="P9" s="149">
        <v>195</v>
      </c>
      <c r="Q9" s="147">
        <v>2383406</v>
      </c>
      <c r="R9" s="146">
        <v>47</v>
      </c>
      <c r="S9" s="147">
        <v>774845</v>
      </c>
      <c r="T9" s="144">
        <v>814</v>
      </c>
      <c r="U9" s="150">
        <v>19940464</v>
      </c>
      <c r="V9" s="149">
        <v>579</v>
      </c>
      <c r="W9" s="147">
        <v>14957232</v>
      </c>
      <c r="X9" s="146">
        <v>179</v>
      </c>
      <c r="Y9" s="147">
        <v>3991984</v>
      </c>
      <c r="Z9" s="149">
        <v>56</v>
      </c>
      <c r="AA9" s="147">
        <v>991248</v>
      </c>
      <c r="AB9" s="144">
        <v>22519</v>
      </c>
      <c r="AC9" s="150">
        <v>111524532</v>
      </c>
      <c r="AD9" s="149">
        <v>10383</v>
      </c>
      <c r="AE9" s="147">
        <v>50898032</v>
      </c>
      <c r="AF9" s="146">
        <v>11160</v>
      </c>
      <c r="AG9" s="147">
        <v>38461671</v>
      </c>
      <c r="AH9" s="149">
        <v>976</v>
      </c>
      <c r="AI9" s="147">
        <v>22164829</v>
      </c>
      <c r="AJ9" s="144">
        <v>310</v>
      </c>
      <c r="AK9" s="150">
        <v>11179711</v>
      </c>
      <c r="AL9" s="149">
        <v>230</v>
      </c>
      <c r="AM9" s="147">
        <v>8750935</v>
      </c>
      <c r="AN9" s="146">
        <v>48</v>
      </c>
      <c r="AO9" s="147">
        <v>1526992</v>
      </c>
      <c r="AP9" s="149">
        <v>32</v>
      </c>
      <c r="AQ9" s="147">
        <v>901784</v>
      </c>
      <c r="AR9" s="144">
        <v>6</v>
      </c>
      <c r="AS9" s="150">
        <v>46470</v>
      </c>
      <c r="AT9" s="149">
        <v>2</v>
      </c>
      <c r="AU9" s="147">
        <v>14742</v>
      </c>
      <c r="AV9" s="146">
        <v>4</v>
      </c>
      <c r="AW9" s="148">
        <v>31728</v>
      </c>
      <c r="AX9" s="149">
        <v>0</v>
      </c>
      <c r="AY9" s="151">
        <v>0</v>
      </c>
      <c r="AZ9" s="144">
        <v>1</v>
      </c>
      <c r="BA9" s="150">
        <v>52236</v>
      </c>
      <c r="BB9" s="149">
        <v>1</v>
      </c>
      <c r="BC9" s="147">
        <v>52236</v>
      </c>
      <c r="BD9" s="146">
        <v>0</v>
      </c>
      <c r="BE9" s="148">
        <v>0</v>
      </c>
      <c r="BF9" s="149">
        <v>0</v>
      </c>
      <c r="BG9" s="147">
        <v>0</v>
      </c>
      <c r="BH9" s="144">
        <v>460</v>
      </c>
      <c r="BI9" s="150">
        <v>9069467</v>
      </c>
      <c r="BJ9" s="149">
        <v>358</v>
      </c>
      <c r="BK9" s="147">
        <v>5095335</v>
      </c>
      <c r="BL9" s="146">
        <v>61</v>
      </c>
      <c r="BM9" s="148">
        <v>1921113</v>
      </c>
      <c r="BN9" s="149">
        <v>41</v>
      </c>
      <c r="BO9" s="147">
        <v>2053019</v>
      </c>
      <c r="BP9" s="152">
        <v>0</v>
      </c>
      <c r="BQ9" s="153">
        <v>0</v>
      </c>
      <c r="BR9" s="154">
        <v>0</v>
      </c>
      <c r="BS9" s="155">
        <v>0</v>
      </c>
      <c r="BT9" s="154">
        <v>0</v>
      </c>
      <c r="BU9" s="155">
        <v>0</v>
      </c>
      <c r="BV9" s="156">
        <v>0</v>
      </c>
      <c r="BW9" s="157">
        <v>0</v>
      </c>
      <c r="BX9" s="154">
        <v>0</v>
      </c>
      <c r="BY9" s="157">
        <v>0</v>
      </c>
      <c r="BZ9" s="158">
        <v>248</v>
      </c>
      <c r="CA9" s="159">
        <v>305452</v>
      </c>
      <c r="CB9" s="120">
        <v>17</v>
      </c>
      <c r="CC9" s="121">
        <v>48350</v>
      </c>
      <c r="CD9" s="144">
        <v>0</v>
      </c>
      <c r="CE9" s="150">
        <v>0</v>
      </c>
      <c r="CF9" s="149">
        <v>0</v>
      </c>
      <c r="CG9" s="147">
        <v>0</v>
      </c>
      <c r="CH9" s="146">
        <v>0</v>
      </c>
      <c r="CI9" s="148">
        <v>0</v>
      </c>
      <c r="CJ9" s="149">
        <v>0</v>
      </c>
      <c r="CK9" s="147">
        <v>0</v>
      </c>
      <c r="CL9" s="158">
        <v>97</v>
      </c>
      <c r="CM9" s="121">
        <v>3077449</v>
      </c>
      <c r="CN9" s="160">
        <f t="shared" si="1"/>
        <v>26432</v>
      </c>
      <c r="CO9" s="153">
        <f t="shared" si="2"/>
        <v>174716938</v>
      </c>
      <c r="CP9" s="154">
        <f t="shared" si="3"/>
        <v>13149</v>
      </c>
      <c r="CQ9" s="155">
        <f t="shared" si="4"/>
        <v>97205219</v>
      </c>
      <c r="CR9" s="154">
        <f t="shared" si="5"/>
        <v>11931</v>
      </c>
      <c r="CS9" s="155">
        <f t="shared" si="6"/>
        <v>49886596</v>
      </c>
      <c r="CT9" s="156">
        <f t="shared" si="7"/>
        <v>1352</v>
      </c>
      <c r="CU9" s="157">
        <f t="shared" si="8"/>
        <v>27625123</v>
      </c>
      <c r="CV9" s="161">
        <v>532</v>
      </c>
      <c r="CW9" s="162">
        <v>10640000</v>
      </c>
      <c r="CX9" s="160">
        <f t="shared" si="9"/>
        <v>26964</v>
      </c>
      <c r="CY9" s="163">
        <f t="shared" si="0"/>
        <v>185356938</v>
      </c>
    </row>
    <row r="10" spans="1:103" ht="21" customHeight="1" x14ac:dyDescent="0.15">
      <c r="A10" s="84">
        <v>5</v>
      </c>
      <c r="B10" s="85">
        <v>39472097</v>
      </c>
      <c r="C10" s="86" t="s">
        <v>30</v>
      </c>
      <c r="D10" s="144">
        <v>487</v>
      </c>
      <c r="E10" s="150">
        <v>2321735</v>
      </c>
      <c r="F10" s="149">
        <v>348</v>
      </c>
      <c r="G10" s="147">
        <v>1553738</v>
      </c>
      <c r="H10" s="146">
        <v>106</v>
      </c>
      <c r="I10" s="148">
        <v>658425</v>
      </c>
      <c r="J10" s="149">
        <v>33</v>
      </c>
      <c r="K10" s="147">
        <v>109572</v>
      </c>
      <c r="L10" s="144">
        <v>187</v>
      </c>
      <c r="M10" s="145">
        <v>2228157</v>
      </c>
      <c r="N10" s="146">
        <v>168</v>
      </c>
      <c r="O10" s="148">
        <v>2075464</v>
      </c>
      <c r="P10" s="149">
        <v>11</v>
      </c>
      <c r="Q10" s="147">
        <v>107921</v>
      </c>
      <c r="R10" s="146">
        <v>8</v>
      </c>
      <c r="S10" s="147">
        <v>44772</v>
      </c>
      <c r="T10" s="144">
        <v>195</v>
      </c>
      <c r="U10" s="150">
        <v>3331580</v>
      </c>
      <c r="V10" s="149">
        <v>144</v>
      </c>
      <c r="W10" s="147">
        <v>2508876</v>
      </c>
      <c r="X10" s="146">
        <v>40</v>
      </c>
      <c r="Y10" s="147">
        <v>768384</v>
      </c>
      <c r="Z10" s="149">
        <v>11</v>
      </c>
      <c r="AA10" s="147">
        <v>54320</v>
      </c>
      <c r="AB10" s="144">
        <v>11686</v>
      </c>
      <c r="AC10" s="150">
        <v>52567647</v>
      </c>
      <c r="AD10" s="149">
        <v>6614</v>
      </c>
      <c r="AE10" s="147">
        <v>30001736</v>
      </c>
      <c r="AF10" s="146">
        <v>4780</v>
      </c>
      <c r="AG10" s="147">
        <v>16143083</v>
      </c>
      <c r="AH10" s="149">
        <v>292</v>
      </c>
      <c r="AI10" s="147">
        <v>6422828</v>
      </c>
      <c r="AJ10" s="144">
        <v>182</v>
      </c>
      <c r="AK10" s="150">
        <v>5729250</v>
      </c>
      <c r="AL10" s="149">
        <v>151</v>
      </c>
      <c r="AM10" s="147">
        <v>4842700</v>
      </c>
      <c r="AN10" s="146">
        <v>25</v>
      </c>
      <c r="AO10" s="147">
        <v>717860</v>
      </c>
      <c r="AP10" s="149">
        <v>6</v>
      </c>
      <c r="AQ10" s="147">
        <v>168690</v>
      </c>
      <c r="AR10" s="144">
        <v>3</v>
      </c>
      <c r="AS10" s="150">
        <v>61225</v>
      </c>
      <c r="AT10" s="149">
        <v>0</v>
      </c>
      <c r="AU10" s="147">
        <v>0</v>
      </c>
      <c r="AV10" s="146">
        <v>2</v>
      </c>
      <c r="AW10" s="148">
        <v>15592</v>
      </c>
      <c r="AX10" s="149">
        <v>1</v>
      </c>
      <c r="AY10" s="151">
        <v>45633</v>
      </c>
      <c r="AZ10" s="144">
        <v>0</v>
      </c>
      <c r="BA10" s="150">
        <v>0</v>
      </c>
      <c r="BB10" s="149">
        <v>0</v>
      </c>
      <c r="BC10" s="147">
        <v>0</v>
      </c>
      <c r="BD10" s="146">
        <v>0</v>
      </c>
      <c r="BE10" s="148">
        <v>0</v>
      </c>
      <c r="BF10" s="149">
        <v>0</v>
      </c>
      <c r="BG10" s="147">
        <v>0</v>
      </c>
      <c r="BH10" s="144">
        <v>387</v>
      </c>
      <c r="BI10" s="150">
        <v>5531945</v>
      </c>
      <c r="BJ10" s="149">
        <v>345</v>
      </c>
      <c r="BK10" s="147">
        <v>4346890</v>
      </c>
      <c r="BL10" s="146">
        <v>25</v>
      </c>
      <c r="BM10" s="148">
        <v>679576</v>
      </c>
      <c r="BN10" s="149">
        <v>17</v>
      </c>
      <c r="BO10" s="147">
        <v>505479</v>
      </c>
      <c r="BP10" s="152">
        <v>0</v>
      </c>
      <c r="BQ10" s="153">
        <v>0</v>
      </c>
      <c r="BR10" s="154">
        <v>0</v>
      </c>
      <c r="BS10" s="155">
        <v>0</v>
      </c>
      <c r="BT10" s="154">
        <v>0</v>
      </c>
      <c r="BU10" s="155">
        <v>0</v>
      </c>
      <c r="BV10" s="156">
        <v>0</v>
      </c>
      <c r="BW10" s="157">
        <v>0</v>
      </c>
      <c r="BX10" s="154">
        <v>0</v>
      </c>
      <c r="BY10" s="157">
        <v>0</v>
      </c>
      <c r="BZ10" s="158">
        <v>71</v>
      </c>
      <c r="CA10" s="159">
        <v>203023</v>
      </c>
      <c r="CB10" s="120">
        <v>0</v>
      </c>
      <c r="CC10" s="121">
        <v>0</v>
      </c>
      <c r="CD10" s="144">
        <v>0</v>
      </c>
      <c r="CE10" s="150">
        <v>0</v>
      </c>
      <c r="CF10" s="149">
        <v>0</v>
      </c>
      <c r="CG10" s="147">
        <v>0</v>
      </c>
      <c r="CH10" s="146">
        <v>0</v>
      </c>
      <c r="CI10" s="148">
        <v>0</v>
      </c>
      <c r="CJ10" s="149">
        <v>0</v>
      </c>
      <c r="CK10" s="147">
        <v>0</v>
      </c>
      <c r="CL10" s="158">
        <v>31</v>
      </c>
      <c r="CM10" s="121">
        <v>1054042</v>
      </c>
      <c r="CN10" s="160">
        <f t="shared" si="1"/>
        <v>13229</v>
      </c>
      <c r="CO10" s="153">
        <f t="shared" si="2"/>
        <v>73028604</v>
      </c>
      <c r="CP10" s="154">
        <f t="shared" si="3"/>
        <v>7872</v>
      </c>
      <c r="CQ10" s="155">
        <f t="shared" si="4"/>
        <v>46586469</v>
      </c>
      <c r="CR10" s="154">
        <f t="shared" si="5"/>
        <v>4989</v>
      </c>
      <c r="CS10" s="155">
        <f t="shared" si="6"/>
        <v>19090841</v>
      </c>
      <c r="CT10" s="156">
        <f t="shared" si="7"/>
        <v>368</v>
      </c>
      <c r="CU10" s="157">
        <f t="shared" si="8"/>
        <v>7351294</v>
      </c>
      <c r="CV10" s="161">
        <v>365</v>
      </c>
      <c r="CW10" s="162">
        <v>7300000</v>
      </c>
      <c r="CX10" s="160">
        <f t="shared" si="9"/>
        <v>13594</v>
      </c>
      <c r="CY10" s="163">
        <f t="shared" si="0"/>
        <v>80328604</v>
      </c>
    </row>
    <row r="11" spans="1:103" ht="21" customHeight="1" x14ac:dyDescent="0.15">
      <c r="A11" s="84">
        <v>6</v>
      </c>
      <c r="B11" s="85">
        <v>39472105</v>
      </c>
      <c r="C11" s="86" t="s">
        <v>31</v>
      </c>
      <c r="D11" s="144">
        <v>943</v>
      </c>
      <c r="E11" s="150">
        <v>5194288</v>
      </c>
      <c r="F11" s="149">
        <v>720</v>
      </c>
      <c r="G11" s="147">
        <v>3969176</v>
      </c>
      <c r="H11" s="146">
        <v>162</v>
      </c>
      <c r="I11" s="148">
        <v>851219</v>
      </c>
      <c r="J11" s="149">
        <v>61</v>
      </c>
      <c r="K11" s="147">
        <v>373893</v>
      </c>
      <c r="L11" s="144">
        <v>125</v>
      </c>
      <c r="M11" s="145">
        <v>3003181</v>
      </c>
      <c r="N11" s="146">
        <v>97</v>
      </c>
      <c r="O11" s="148">
        <v>2552391</v>
      </c>
      <c r="P11" s="149">
        <v>24</v>
      </c>
      <c r="Q11" s="147">
        <v>412192</v>
      </c>
      <c r="R11" s="146">
        <v>4</v>
      </c>
      <c r="S11" s="147">
        <v>38598</v>
      </c>
      <c r="T11" s="144">
        <v>282</v>
      </c>
      <c r="U11" s="150">
        <v>7816675</v>
      </c>
      <c r="V11" s="149">
        <v>251</v>
      </c>
      <c r="W11" s="147">
        <v>7329935</v>
      </c>
      <c r="X11" s="146">
        <v>22</v>
      </c>
      <c r="Y11" s="147">
        <v>371996</v>
      </c>
      <c r="Z11" s="149">
        <v>9</v>
      </c>
      <c r="AA11" s="147">
        <v>114744</v>
      </c>
      <c r="AB11" s="144">
        <v>10463</v>
      </c>
      <c r="AC11" s="150">
        <v>51211316</v>
      </c>
      <c r="AD11" s="149">
        <v>6699</v>
      </c>
      <c r="AE11" s="147">
        <v>32057730</v>
      </c>
      <c r="AF11" s="146">
        <v>3452</v>
      </c>
      <c r="AG11" s="147">
        <v>12292642</v>
      </c>
      <c r="AH11" s="149">
        <v>312</v>
      </c>
      <c r="AI11" s="147">
        <v>6860944</v>
      </c>
      <c r="AJ11" s="144">
        <v>143</v>
      </c>
      <c r="AK11" s="150">
        <v>4555289</v>
      </c>
      <c r="AL11" s="149">
        <v>113</v>
      </c>
      <c r="AM11" s="147">
        <v>3691165</v>
      </c>
      <c r="AN11" s="146">
        <v>28</v>
      </c>
      <c r="AO11" s="147">
        <v>693799</v>
      </c>
      <c r="AP11" s="149">
        <v>2</v>
      </c>
      <c r="AQ11" s="147">
        <v>170325</v>
      </c>
      <c r="AR11" s="144">
        <v>2</v>
      </c>
      <c r="AS11" s="150">
        <v>33183</v>
      </c>
      <c r="AT11" s="149">
        <v>2</v>
      </c>
      <c r="AU11" s="147">
        <v>33183</v>
      </c>
      <c r="AV11" s="146">
        <v>0</v>
      </c>
      <c r="AW11" s="148">
        <v>0</v>
      </c>
      <c r="AX11" s="149">
        <v>0</v>
      </c>
      <c r="AY11" s="151">
        <v>0</v>
      </c>
      <c r="AZ11" s="144">
        <v>0</v>
      </c>
      <c r="BA11" s="150">
        <v>0</v>
      </c>
      <c r="BB11" s="149">
        <v>0</v>
      </c>
      <c r="BC11" s="147">
        <v>0</v>
      </c>
      <c r="BD11" s="146">
        <v>0</v>
      </c>
      <c r="BE11" s="148">
        <v>0</v>
      </c>
      <c r="BF11" s="149">
        <v>0</v>
      </c>
      <c r="BG11" s="147">
        <v>0</v>
      </c>
      <c r="BH11" s="144">
        <v>331</v>
      </c>
      <c r="BI11" s="150">
        <v>5699262</v>
      </c>
      <c r="BJ11" s="149">
        <v>300</v>
      </c>
      <c r="BK11" s="147">
        <v>4841832</v>
      </c>
      <c r="BL11" s="146">
        <v>21</v>
      </c>
      <c r="BM11" s="148">
        <v>419901</v>
      </c>
      <c r="BN11" s="149">
        <v>10</v>
      </c>
      <c r="BO11" s="147">
        <v>437529</v>
      </c>
      <c r="BP11" s="152">
        <v>0</v>
      </c>
      <c r="BQ11" s="153">
        <v>0</v>
      </c>
      <c r="BR11" s="154">
        <v>0</v>
      </c>
      <c r="BS11" s="155">
        <v>0</v>
      </c>
      <c r="BT11" s="154">
        <v>0</v>
      </c>
      <c r="BU11" s="155">
        <v>0</v>
      </c>
      <c r="BV11" s="156">
        <v>0</v>
      </c>
      <c r="BW11" s="157">
        <v>0</v>
      </c>
      <c r="BX11" s="154">
        <v>0</v>
      </c>
      <c r="BY11" s="157">
        <v>0</v>
      </c>
      <c r="BZ11" s="158">
        <v>35</v>
      </c>
      <c r="CA11" s="159">
        <v>35378</v>
      </c>
      <c r="CB11" s="120">
        <v>6</v>
      </c>
      <c r="CC11" s="121">
        <v>23850</v>
      </c>
      <c r="CD11" s="144">
        <v>0</v>
      </c>
      <c r="CE11" s="150">
        <v>0</v>
      </c>
      <c r="CF11" s="149">
        <v>0</v>
      </c>
      <c r="CG11" s="147">
        <v>0</v>
      </c>
      <c r="CH11" s="146">
        <v>0</v>
      </c>
      <c r="CI11" s="148">
        <v>0</v>
      </c>
      <c r="CJ11" s="149">
        <v>0</v>
      </c>
      <c r="CK11" s="147">
        <v>0</v>
      </c>
      <c r="CL11" s="158">
        <v>40</v>
      </c>
      <c r="CM11" s="121">
        <v>1271401</v>
      </c>
      <c r="CN11" s="160">
        <f t="shared" si="1"/>
        <v>12370</v>
      </c>
      <c r="CO11" s="153">
        <f t="shared" si="2"/>
        <v>78843823</v>
      </c>
      <c r="CP11" s="154">
        <f t="shared" si="3"/>
        <v>8263</v>
      </c>
      <c r="CQ11" s="155">
        <f t="shared" si="4"/>
        <v>55806041</v>
      </c>
      <c r="CR11" s="154">
        <f t="shared" si="5"/>
        <v>3709</v>
      </c>
      <c r="CS11" s="155">
        <f t="shared" si="6"/>
        <v>15041749</v>
      </c>
      <c r="CT11" s="156">
        <f t="shared" si="7"/>
        <v>398</v>
      </c>
      <c r="CU11" s="157">
        <f t="shared" si="8"/>
        <v>7996033</v>
      </c>
      <c r="CV11" s="161">
        <v>422</v>
      </c>
      <c r="CW11" s="162">
        <v>8440000</v>
      </c>
      <c r="CX11" s="160">
        <f t="shared" si="9"/>
        <v>12792</v>
      </c>
      <c r="CY11" s="163">
        <f t="shared" si="0"/>
        <v>87283823</v>
      </c>
    </row>
    <row r="12" spans="1:103" ht="21" customHeight="1" x14ac:dyDescent="0.15">
      <c r="A12" s="84">
        <v>7</v>
      </c>
      <c r="B12" s="85">
        <v>39472113</v>
      </c>
      <c r="C12" s="86" t="s">
        <v>32</v>
      </c>
      <c r="D12" s="144">
        <v>2322</v>
      </c>
      <c r="E12" s="150">
        <v>11296799</v>
      </c>
      <c r="F12" s="149">
        <v>1530</v>
      </c>
      <c r="G12" s="147">
        <v>7989447</v>
      </c>
      <c r="H12" s="146">
        <v>438</v>
      </c>
      <c r="I12" s="148">
        <v>1944187</v>
      </c>
      <c r="J12" s="149">
        <v>354</v>
      </c>
      <c r="K12" s="147">
        <v>1363165</v>
      </c>
      <c r="L12" s="144">
        <v>471</v>
      </c>
      <c r="M12" s="145">
        <v>7624508</v>
      </c>
      <c r="N12" s="146">
        <v>360</v>
      </c>
      <c r="O12" s="148">
        <v>6046205</v>
      </c>
      <c r="P12" s="149">
        <v>28</v>
      </c>
      <c r="Q12" s="147">
        <v>234491</v>
      </c>
      <c r="R12" s="146">
        <v>83</v>
      </c>
      <c r="S12" s="147">
        <v>1343812</v>
      </c>
      <c r="T12" s="144">
        <v>1183</v>
      </c>
      <c r="U12" s="150">
        <v>31671130</v>
      </c>
      <c r="V12" s="149">
        <v>928</v>
      </c>
      <c r="W12" s="147">
        <v>25463561</v>
      </c>
      <c r="X12" s="146">
        <v>154</v>
      </c>
      <c r="Y12" s="147">
        <v>3921740</v>
      </c>
      <c r="Z12" s="149">
        <v>101</v>
      </c>
      <c r="AA12" s="147">
        <v>2285829</v>
      </c>
      <c r="AB12" s="144">
        <v>20828</v>
      </c>
      <c r="AC12" s="150">
        <v>114693574</v>
      </c>
      <c r="AD12" s="149">
        <v>11505</v>
      </c>
      <c r="AE12" s="147">
        <v>54300611</v>
      </c>
      <c r="AF12" s="146">
        <v>8130</v>
      </c>
      <c r="AG12" s="147">
        <v>31309724</v>
      </c>
      <c r="AH12" s="149">
        <v>1193</v>
      </c>
      <c r="AI12" s="147">
        <v>29083239</v>
      </c>
      <c r="AJ12" s="144">
        <v>451</v>
      </c>
      <c r="AK12" s="150">
        <v>15405900</v>
      </c>
      <c r="AL12" s="149">
        <v>333</v>
      </c>
      <c r="AM12" s="147">
        <v>11530249</v>
      </c>
      <c r="AN12" s="146">
        <v>64</v>
      </c>
      <c r="AO12" s="147">
        <v>2214570</v>
      </c>
      <c r="AP12" s="149">
        <v>54</v>
      </c>
      <c r="AQ12" s="147">
        <v>1661081</v>
      </c>
      <c r="AR12" s="144">
        <v>7</v>
      </c>
      <c r="AS12" s="150">
        <v>56590</v>
      </c>
      <c r="AT12" s="149">
        <v>5</v>
      </c>
      <c r="AU12" s="147">
        <v>33948</v>
      </c>
      <c r="AV12" s="146">
        <v>1</v>
      </c>
      <c r="AW12" s="148">
        <v>14984</v>
      </c>
      <c r="AX12" s="149">
        <v>1</v>
      </c>
      <c r="AY12" s="151">
        <v>7658</v>
      </c>
      <c r="AZ12" s="144">
        <v>2</v>
      </c>
      <c r="BA12" s="150">
        <v>19062</v>
      </c>
      <c r="BB12" s="149">
        <v>2</v>
      </c>
      <c r="BC12" s="147">
        <v>19062</v>
      </c>
      <c r="BD12" s="146">
        <v>0</v>
      </c>
      <c r="BE12" s="148">
        <v>0</v>
      </c>
      <c r="BF12" s="149">
        <v>0</v>
      </c>
      <c r="BG12" s="147">
        <v>0</v>
      </c>
      <c r="BH12" s="144">
        <v>648</v>
      </c>
      <c r="BI12" s="150">
        <v>9735572</v>
      </c>
      <c r="BJ12" s="149">
        <v>549</v>
      </c>
      <c r="BK12" s="147">
        <v>6864662</v>
      </c>
      <c r="BL12" s="146">
        <v>48</v>
      </c>
      <c r="BM12" s="148">
        <v>837393</v>
      </c>
      <c r="BN12" s="149">
        <v>51</v>
      </c>
      <c r="BO12" s="147">
        <v>2033517</v>
      </c>
      <c r="BP12" s="152">
        <v>0</v>
      </c>
      <c r="BQ12" s="153">
        <v>0</v>
      </c>
      <c r="BR12" s="154">
        <v>0</v>
      </c>
      <c r="BS12" s="155">
        <v>0</v>
      </c>
      <c r="BT12" s="154">
        <v>0</v>
      </c>
      <c r="BU12" s="155">
        <v>0</v>
      </c>
      <c r="BV12" s="156">
        <v>0</v>
      </c>
      <c r="BW12" s="157">
        <v>0</v>
      </c>
      <c r="BX12" s="154">
        <v>0</v>
      </c>
      <c r="BY12" s="157">
        <v>0</v>
      </c>
      <c r="BZ12" s="158">
        <v>271</v>
      </c>
      <c r="CA12" s="159">
        <v>526257</v>
      </c>
      <c r="CB12" s="120">
        <v>20</v>
      </c>
      <c r="CC12" s="121">
        <v>56200</v>
      </c>
      <c r="CD12" s="144">
        <v>0</v>
      </c>
      <c r="CE12" s="150">
        <v>0</v>
      </c>
      <c r="CF12" s="149">
        <v>0</v>
      </c>
      <c r="CG12" s="147">
        <v>0</v>
      </c>
      <c r="CH12" s="146">
        <v>0</v>
      </c>
      <c r="CI12" s="148">
        <v>0</v>
      </c>
      <c r="CJ12" s="149">
        <v>0</v>
      </c>
      <c r="CK12" s="147">
        <v>0</v>
      </c>
      <c r="CL12" s="158">
        <v>63</v>
      </c>
      <c r="CM12" s="121">
        <v>1928720</v>
      </c>
      <c r="CN12" s="160">
        <f t="shared" si="1"/>
        <v>26266</v>
      </c>
      <c r="CO12" s="153">
        <f t="shared" si="2"/>
        <v>193014312</v>
      </c>
      <c r="CP12" s="154">
        <f t="shared" si="3"/>
        <v>15566</v>
      </c>
      <c r="CQ12" s="155">
        <f t="shared" si="4"/>
        <v>114758922</v>
      </c>
      <c r="CR12" s="154">
        <f t="shared" si="5"/>
        <v>8863</v>
      </c>
      <c r="CS12" s="155">
        <f t="shared" si="6"/>
        <v>40477089</v>
      </c>
      <c r="CT12" s="156">
        <f t="shared" si="7"/>
        <v>1837</v>
      </c>
      <c r="CU12" s="157">
        <f t="shared" si="8"/>
        <v>37778301</v>
      </c>
      <c r="CV12" s="161">
        <v>721</v>
      </c>
      <c r="CW12" s="162">
        <v>14420000</v>
      </c>
      <c r="CX12" s="160">
        <f t="shared" si="9"/>
        <v>26987</v>
      </c>
      <c r="CY12" s="163">
        <f t="shared" si="0"/>
        <v>207434312</v>
      </c>
    </row>
    <row r="13" spans="1:103" ht="21" customHeight="1" x14ac:dyDescent="0.15">
      <c r="A13" s="84">
        <v>8</v>
      </c>
      <c r="B13" s="85">
        <v>39472121</v>
      </c>
      <c r="C13" s="86" t="s">
        <v>33</v>
      </c>
      <c r="D13" s="144">
        <v>1152</v>
      </c>
      <c r="E13" s="150">
        <v>5720614</v>
      </c>
      <c r="F13" s="149">
        <v>721</v>
      </c>
      <c r="G13" s="147">
        <v>3757362</v>
      </c>
      <c r="H13" s="146">
        <v>312</v>
      </c>
      <c r="I13" s="148">
        <v>1445357</v>
      </c>
      <c r="J13" s="149">
        <v>119</v>
      </c>
      <c r="K13" s="147">
        <v>517895</v>
      </c>
      <c r="L13" s="144">
        <v>369</v>
      </c>
      <c r="M13" s="145">
        <v>7755807</v>
      </c>
      <c r="N13" s="146">
        <v>280</v>
      </c>
      <c r="O13" s="148">
        <v>5899667</v>
      </c>
      <c r="P13" s="149">
        <v>72</v>
      </c>
      <c r="Q13" s="147">
        <v>1485474</v>
      </c>
      <c r="R13" s="146">
        <v>17</v>
      </c>
      <c r="S13" s="147">
        <v>370666</v>
      </c>
      <c r="T13" s="144">
        <v>368</v>
      </c>
      <c r="U13" s="150">
        <v>9540770</v>
      </c>
      <c r="V13" s="149">
        <v>283</v>
      </c>
      <c r="W13" s="147">
        <v>7614902</v>
      </c>
      <c r="X13" s="146">
        <v>79</v>
      </c>
      <c r="Y13" s="147">
        <v>1765708</v>
      </c>
      <c r="Z13" s="149">
        <v>6</v>
      </c>
      <c r="AA13" s="147">
        <v>160160</v>
      </c>
      <c r="AB13" s="144">
        <v>11554</v>
      </c>
      <c r="AC13" s="150">
        <v>56086747</v>
      </c>
      <c r="AD13" s="149">
        <v>5784</v>
      </c>
      <c r="AE13" s="147">
        <v>28104478</v>
      </c>
      <c r="AF13" s="146">
        <v>5285</v>
      </c>
      <c r="AG13" s="147">
        <v>16464579</v>
      </c>
      <c r="AH13" s="149">
        <v>485</v>
      </c>
      <c r="AI13" s="147">
        <v>11517690</v>
      </c>
      <c r="AJ13" s="144">
        <v>166</v>
      </c>
      <c r="AK13" s="150">
        <v>4818650</v>
      </c>
      <c r="AL13" s="149">
        <v>125</v>
      </c>
      <c r="AM13" s="147">
        <v>3653341</v>
      </c>
      <c r="AN13" s="146">
        <v>24</v>
      </c>
      <c r="AO13" s="147">
        <v>774119</v>
      </c>
      <c r="AP13" s="149">
        <v>17</v>
      </c>
      <c r="AQ13" s="147">
        <v>391190</v>
      </c>
      <c r="AR13" s="144">
        <v>4</v>
      </c>
      <c r="AS13" s="150">
        <v>69992</v>
      </c>
      <c r="AT13" s="149">
        <v>1</v>
      </c>
      <c r="AU13" s="147">
        <v>20592</v>
      </c>
      <c r="AV13" s="146">
        <v>3</v>
      </c>
      <c r="AW13" s="148">
        <v>49400</v>
      </c>
      <c r="AX13" s="149">
        <v>0</v>
      </c>
      <c r="AY13" s="151">
        <v>0</v>
      </c>
      <c r="AZ13" s="144">
        <v>0</v>
      </c>
      <c r="BA13" s="150">
        <v>0</v>
      </c>
      <c r="BB13" s="149">
        <v>0</v>
      </c>
      <c r="BC13" s="147">
        <v>0</v>
      </c>
      <c r="BD13" s="146">
        <v>0</v>
      </c>
      <c r="BE13" s="148">
        <v>0</v>
      </c>
      <c r="BF13" s="149">
        <v>0</v>
      </c>
      <c r="BG13" s="147">
        <v>0</v>
      </c>
      <c r="BH13" s="144">
        <v>336</v>
      </c>
      <c r="BI13" s="150">
        <v>5227854</v>
      </c>
      <c r="BJ13" s="149">
        <v>292</v>
      </c>
      <c r="BK13" s="147">
        <v>4232786</v>
      </c>
      <c r="BL13" s="146">
        <v>29</v>
      </c>
      <c r="BM13" s="148">
        <v>667464</v>
      </c>
      <c r="BN13" s="149">
        <v>15</v>
      </c>
      <c r="BO13" s="147">
        <v>327604</v>
      </c>
      <c r="BP13" s="152">
        <v>0</v>
      </c>
      <c r="BQ13" s="153">
        <v>0</v>
      </c>
      <c r="BR13" s="154">
        <v>0</v>
      </c>
      <c r="BS13" s="155">
        <v>0</v>
      </c>
      <c r="BT13" s="154">
        <v>0</v>
      </c>
      <c r="BU13" s="155">
        <v>0</v>
      </c>
      <c r="BV13" s="156">
        <v>0</v>
      </c>
      <c r="BW13" s="157">
        <v>0</v>
      </c>
      <c r="BX13" s="154">
        <v>0</v>
      </c>
      <c r="BY13" s="157">
        <v>0</v>
      </c>
      <c r="BZ13" s="158">
        <v>183</v>
      </c>
      <c r="CA13" s="159">
        <v>178992</v>
      </c>
      <c r="CB13" s="120">
        <v>2</v>
      </c>
      <c r="CC13" s="121">
        <v>9300</v>
      </c>
      <c r="CD13" s="144">
        <v>0</v>
      </c>
      <c r="CE13" s="150">
        <v>0</v>
      </c>
      <c r="CF13" s="149">
        <v>0</v>
      </c>
      <c r="CG13" s="147">
        <v>0</v>
      </c>
      <c r="CH13" s="146">
        <v>0</v>
      </c>
      <c r="CI13" s="148">
        <v>0</v>
      </c>
      <c r="CJ13" s="149">
        <v>0</v>
      </c>
      <c r="CK13" s="147">
        <v>0</v>
      </c>
      <c r="CL13" s="158">
        <v>42</v>
      </c>
      <c r="CM13" s="121">
        <v>1046758</v>
      </c>
      <c r="CN13" s="160">
        <f t="shared" si="1"/>
        <v>14176</v>
      </c>
      <c r="CO13" s="153">
        <f t="shared" si="2"/>
        <v>90455484</v>
      </c>
      <c r="CP13" s="154">
        <f t="shared" si="3"/>
        <v>7713</v>
      </c>
      <c r="CQ13" s="155">
        <f t="shared" si="4"/>
        <v>54518178</v>
      </c>
      <c r="CR13" s="154">
        <f t="shared" si="5"/>
        <v>5804</v>
      </c>
      <c r="CS13" s="155">
        <f t="shared" si="6"/>
        <v>22652101</v>
      </c>
      <c r="CT13" s="156">
        <f t="shared" si="7"/>
        <v>659</v>
      </c>
      <c r="CU13" s="157">
        <f t="shared" si="8"/>
        <v>13285205</v>
      </c>
      <c r="CV13" s="161">
        <v>320</v>
      </c>
      <c r="CW13" s="162">
        <v>6400000</v>
      </c>
      <c r="CX13" s="160">
        <f t="shared" si="9"/>
        <v>14496</v>
      </c>
      <c r="CY13" s="163">
        <f t="shared" si="0"/>
        <v>96855484</v>
      </c>
    </row>
    <row r="14" spans="1:103" ht="21" customHeight="1" x14ac:dyDescent="0.15">
      <c r="A14" s="84">
        <v>9</v>
      </c>
      <c r="B14" s="85">
        <v>39472139</v>
      </c>
      <c r="C14" s="86" t="s">
        <v>34</v>
      </c>
      <c r="D14" s="144">
        <v>2682</v>
      </c>
      <c r="E14" s="150">
        <v>16602594</v>
      </c>
      <c r="F14" s="149">
        <v>1839</v>
      </c>
      <c r="G14" s="147">
        <v>12310339</v>
      </c>
      <c r="H14" s="146">
        <v>522</v>
      </c>
      <c r="I14" s="148">
        <v>2681859</v>
      </c>
      <c r="J14" s="149">
        <v>321</v>
      </c>
      <c r="K14" s="147">
        <v>1610396</v>
      </c>
      <c r="L14" s="144">
        <v>237</v>
      </c>
      <c r="M14" s="145">
        <v>5590617</v>
      </c>
      <c r="N14" s="146">
        <v>179</v>
      </c>
      <c r="O14" s="148">
        <v>4325849</v>
      </c>
      <c r="P14" s="149">
        <v>52</v>
      </c>
      <c r="Q14" s="147">
        <v>1213323</v>
      </c>
      <c r="R14" s="146">
        <v>6</v>
      </c>
      <c r="S14" s="147">
        <v>51445</v>
      </c>
      <c r="T14" s="144">
        <v>688</v>
      </c>
      <c r="U14" s="150">
        <v>20253919</v>
      </c>
      <c r="V14" s="149">
        <v>545</v>
      </c>
      <c r="W14" s="147">
        <v>16826778</v>
      </c>
      <c r="X14" s="146">
        <v>89</v>
      </c>
      <c r="Y14" s="147">
        <v>2360432</v>
      </c>
      <c r="Z14" s="149">
        <v>54</v>
      </c>
      <c r="AA14" s="147">
        <v>1066709</v>
      </c>
      <c r="AB14" s="144">
        <v>20813</v>
      </c>
      <c r="AC14" s="150">
        <v>106830231</v>
      </c>
      <c r="AD14" s="149">
        <v>12351</v>
      </c>
      <c r="AE14" s="147">
        <v>62690466</v>
      </c>
      <c r="AF14" s="146">
        <v>7752</v>
      </c>
      <c r="AG14" s="147">
        <v>28392816</v>
      </c>
      <c r="AH14" s="149">
        <v>710</v>
      </c>
      <c r="AI14" s="147">
        <v>15746949</v>
      </c>
      <c r="AJ14" s="144">
        <v>352</v>
      </c>
      <c r="AK14" s="150">
        <v>12434308</v>
      </c>
      <c r="AL14" s="149">
        <v>285</v>
      </c>
      <c r="AM14" s="147">
        <v>10674271</v>
      </c>
      <c r="AN14" s="146">
        <v>43</v>
      </c>
      <c r="AO14" s="147">
        <v>1154998</v>
      </c>
      <c r="AP14" s="149">
        <v>24</v>
      </c>
      <c r="AQ14" s="147">
        <v>605039</v>
      </c>
      <c r="AR14" s="144">
        <v>14</v>
      </c>
      <c r="AS14" s="150">
        <v>192206</v>
      </c>
      <c r="AT14" s="149">
        <v>11</v>
      </c>
      <c r="AU14" s="147">
        <v>145054</v>
      </c>
      <c r="AV14" s="146">
        <v>3</v>
      </c>
      <c r="AW14" s="148">
        <v>47152</v>
      </c>
      <c r="AX14" s="149">
        <v>0</v>
      </c>
      <c r="AY14" s="151">
        <v>0</v>
      </c>
      <c r="AZ14" s="144">
        <v>0</v>
      </c>
      <c r="BA14" s="150">
        <v>0</v>
      </c>
      <c r="BB14" s="149">
        <v>0</v>
      </c>
      <c r="BC14" s="147">
        <v>0</v>
      </c>
      <c r="BD14" s="146">
        <v>0</v>
      </c>
      <c r="BE14" s="148">
        <v>0</v>
      </c>
      <c r="BF14" s="149">
        <v>0</v>
      </c>
      <c r="BG14" s="147">
        <v>0</v>
      </c>
      <c r="BH14" s="144">
        <v>759</v>
      </c>
      <c r="BI14" s="150">
        <v>10731836</v>
      </c>
      <c r="BJ14" s="149">
        <v>691</v>
      </c>
      <c r="BK14" s="147">
        <v>8618961</v>
      </c>
      <c r="BL14" s="146">
        <v>35</v>
      </c>
      <c r="BM14" s="148">
        <v>866429</v>
      </c>
      <c r="BN14" s="149">
        <v>33</v>
      </c>
      <c r="BO14" s="147">
        <v>1246446</v>
      </c>
      <c r="BP14" s="152">
        <v>0</v>
      </c>
      <c r="BQ14" s="153">
        <v>0</v>
      </c>
      <c r="BR14" s="154">
        <v>0</v>
      </c>
      <c r="BS14" s="155">
        <v>0</v>
      </c>
      <c r="BT14" s="154">
        <v>0</v>
      </c>
      <c r="BU14" s="155">
        <v>0</v>
      </c>
      <c r="BV14" s="156">
        <v>0</v>
      </c>
      <c r="BW14" s="157">
        <v>0</v>
      </c>
      <c r="BX14" s="154">
        <v>0</v>
      </c>
      <c r="BY14" s="157">
        <v>0</v>
      </c>
      <c r="BZ14" s="158">
        <v>144</v>
      </c>
      <c r="CA14" s="159">
        <v>218263</v>
      </c>
      <c r="CB14" s="120">
        <v>12</v>
      </c>
      <c r="CC14" s="121">
        <v>36100</v>
      </c>
      <c r="CD14" s="144">
        <v>0</v>
      </c>
      <c r="CE14" s="150">
        <v>0</v>
      </c>
      <c r="CF14" s="149">
        <v>0</v>
      </c>
      <c r="CG14" s="147">
        <v>0</v>
      </c>
      <c r="CH14" s="146">
        <v>0</v>
      </c>
      <c r="CI14" s="148">
        <v>0</v>
      </c>
      <c r="CJ14" s="149">
        <v>0</v>
      </c>
      <c r="CK14" s="147">
        <v>0</v>
      </c>
      <c r="CL14" s="158">
        <v>48</v>
      </c>
      <c r="CM14" s="121">
        <v>1307067</v>
      </c>
      <c r="CN14" s="160">
        <f t="shared" si="1"/>
        <v>25749</v>
      </c>
      <c r="CO14" s="153">
        <f t="shared" si="2"/>
        <v>174197141</v>
      </c>
      <c r="CP14" s="154">
        <f t="shared" si="3"/>
        <v>16105</v>
      </c>
      <c r="CQ14" s="155">
        <f t="shared" si="4"/>
        <v>117153148</v>
      </c>
      <c r="CR14" s="154">
        <f t="shared" si="5"/>
        <v>8496</v>
      </c>
      <c r="CS14" s="155">
        <f t="shared" si="6"/>
        <v>36717009</v>
      </c>
      <c r="CT14" s="156">
        <f t="shared" si="7"/>
        <v>1148</v>
      </c>
      <c r="CU14" s="157">
        <f t="shared" si="8"/>
        <v>20326984</v>
      </c>
      <c r="CV14" s="161">
        <v>790</v>
      </c>
      <c r="CW14" s="162">
        <v>15800000</v>
      </c>
      <c r="CX14" s="160">
        <f t="shared" si="9"/>
        <v>26539</v>
      </c>
      <c r="CY14" s="163">
        <f t="shared" si="0"/>
        <v>189997141</v>
      </c>
    </row>
    <row r="15" spans="1:103" ht="21" customHeight="1" x14ac:dyDescent="0.15">
      <c r="A15" s="84">
        <v>10</v>
      </c>
      <c r="B15" s="85">
        <v>39472147</v>
      </c>
      <c r="C15" s="86" t="s">
        <v>35</v>
      </c>
      <c r="D15" s="144">
        <v>731</v>
      </c>
      <c r="E15" s="150">
        <v>3219155</v>
      </c>
      <c r="F15" s="149">
        <v>463</v>
      </c>
      <c r="G15" s="147">
        <v>2249584</v>
      </c>
      <c r="H15" s="146">
        <v>177</v>
      </c>
      <c r="I15" s="148">
        <v>698520</v>
      </c>
      <c r="J15" s="149">
        <v>91</v>
      </c>
      <c r="K15" s="147">
        <v>271051</v>
      </c>
      <c r="L15" s="144">
        <v>74</v>
      </c>
      <c r="M15" s="145">
        <v>625025</v>
      </c>
      <c r="N15" s="146">
        <v>68</v>
      </c>
      <c r="O15" s="148">
        <v>381241</v>
      </c>
      <c r="P15" s="149">
        <v>6</v>
      </c>
      <c r="Q15" s="147">
        <v>243784</v>
      </c>
      <c r="R15" s="146">
        <v>0</v>
      </c>
      <c r="S15" s="147">
        <v>0</v>
      </c>
      <c r="T15" s="144">
        <v>262</v>
      </c>
      <c r="U15" s="150">
        <v>4129136</v>
      </c>
      <c r="V15" s="149">
        <v>259</v>
      </c>
      <c r="W15" s="147">
        <v>4102200</v>
      </c>
      <c r="X15" s="146">
        <v>3</v>
      </c>
      <c r="Y15" s="147">
        <v>26936</v>
      </c>
      <c r="Z15" s="149">
        <v>0</v>
      </c>
      <c r="AA15" s="147">
        <v>0</v>
      </c>
      <c r="AB15" s="144">
        <v>11058</v>
      </c>
      <c r="AC15" s="150">
        <v>42366210</v>
      </c>
      <c r="AD15" s="149">
        <v>7222</v>
      </c>
      <c r="AE15" s="147">
        <v>28426770</v>
      </c>
      <c r="AF15" s="146">
        <v>3609</v>
      </c>
      <c r="AG15" s="147">
        <v>10793326</v>
      </c>
      <c r="AH15" s="149">
        <v>227</v>
      </c>
      <c r="AI15" s="147">
        <v>3146114</v>
      </c>
      <c r="AJ15" s="144">
        <v>177</v>
      </c>
      <c r="AK15" s="150">
        <v>5607140</v>
      </c>
      <c r="AL15" s="149">
        <v>145</v>
      </c>
      <c r="AM15" s="147">
        <v>4758383</v>
      </c>
      <c r="AN15" s="146">
        <v>22</v>
      </c>
      <c r="AO15" s="147">
        <v>593884</v>
      </c>
      <c r="AP15" s="149">
        <v>10</v>
      </c>
      <c r="AQ15" s="147">
        <v>254873</v>
      </c>
      <c r="AR15" s="144">
        <v>3</v>
      </c>
      <c r="AS15" s="150">
        <v>26573</v>
      </c>
      <c r="AT15" s="149">
        <v>2</v>
      </c>
      <c r="AU15" s="147">
        <v>21393</v>
      </c>
      <c r="AV15" s="146">
        <v>0</v>
      </c>
      <c r="AW15" s="148">
        <v>0</v>
      </c>
      <c r="AX15" s="149">
        <v>1</v>
      </c>
      <c r="AY15" s="151">
        <v>5180</v>
      </c>
      <c r="AZ15" s="144">
        <v>0</v>
      </c>
      <c r="BA15" s="150">
        <v>0</v>
      </c>
      <c r="BB15" s="149">
        <v>0</v>
      </c>
      <c r="BC15" s="147">
        <v>0</v>
      </c>
      <c r="BD15" s="146">
        <v>0</v>
      </c>
      <c r="BE15" s="148">
        <v>0</v>
      </c>
      <c r="BF15" s="149">
        <v>0</v>
      </c>
      <c r="BG15" s="147">
        <v>0</v>
      </c>
      <c r="BH15" s="144">
        <v>459</v>
      </c>
      <c r="BI15" s="150">
        <v>6153070</v>
      </c>
      <c r="BJ15" s="149">
        <v>424</v>
      </c>
      <c r="BK15" s="147">
        <v>4956469</v>
      </c>
      <c r="BL15" s="146">
        <v>28</v>
      </c>
      <c r="BM15" s="148">
        <v>805607</v>
      </c>
      <c r="BN15" s="149">
        <v>7</v>
      </c>
      <c r="BO15" s="147">
        <v>390994</v>
      </c>
      <c r="BP15" s="152">
        <v>0</v>
      </c>
      <c r="BQ15" s="153">
        <v>0</v>
      </c>
      <c r="BR15" s="154">
        <v>0</v>
      </c>
      <c r="BS15" s="155">
        <v>0</v>
      </c>
      <c r="BT15" s="154">
        <v>0</v>
      </c>
      <c r="BU15" s="155">
        <v>0</v>
      </c>
      <c r="BV15" s="156">
        <v>0</v>
      </c>
      <c r="BW15" s="157">
        <v>0</v>
      </c>
      <c r="BX15" s="154">
        <v>0</v>
      </c>
      <c r="BY15" s="157">
        <v>0</v>
      </c>
      <c r="BZ15" s="158">
        <v>13</v>
      </c>
      <c r="CA15" s="159">
        <v>19124</v>
      </c>
      <c r="CB15" s="120">
        <v>3</v>
      </c>
      <c r="CC15" s="121">
        <v>32700</v>
      </c>
      <c r="CD15" s="144">
        <v>0</v>
      </c>
      <c r="CE15" s="150">
        <v>0</v>
      </c>
      <c r="CF15" s="149">
        <v>0</v>
      </c>
      <c r="CG15" s="147">
        <v>0</v>
      </c>
      <c r="CH15" s="146">
        <v>0</v>
      </c>
      <c r="CI15" s="148">
        <v>0</v>
      </c>
      <c r="CJ15" s="149">
        <v>0</v>
      </c>
      <c r="CK15" s="147">
        <v>0</v>
      </c>
      <c r="CL15" s="158">
        <v>24</v>
      </c>
      <c r="CM15" s="121">
        <v>720352</v>
      </c>
      <c r="CN15" s="160">
        <f t="shared" si="1"/>
        <v>12804</v>
      </c>
      <c r="CO15" s="153">
        <f t="shared" si="2"/>
        <v>62898485</v>
      </c>
      <c r="CP15" s="154">
        <f t="shared" si="3"/>
        <v>8623</v>
      </c>
      <c r="CQ15" s="155">
        <f t="shared" si="4"/>
        <v>45668216</v>
      </c>
      <c r="CR15" s="154">
        <f t="shared" si="5"/>
        <v>3845</v>
      </c>
      <c r="CS15" s="155">
        <f t="shared" si="6"/>
        <v>13162057</v>
      </c>
      <c r="CT15" s="156">
        <f t="shared" si="7"/>
        <v>336</v>
      </c>
      <c r="CU15" s="157">
        <f t="shared" si="8"/>
        <v>4068212</v>
      </c>
      <c r="CV15" s="161">
        <v>460</v>
      </c>
      <c r="CW15" s="162">
        <v>9200000</v>
      </c>
      <c r="CX15" s="160">
        <f t="shared" si="9"/>
        <v>13264</v>
      </c>
      <c r="CY15" s="163">
        <f t="shared" si="0"/>
        <v>72098485</v>
      </c>
    </row>
    <row r="16" spans="1:103" ht="21" customHeight="1" x14ac:dyDescent="0.15">
      <c r="A16" s="84">
        <v>11</v>
      </c>
      <c r="B16" s="85">
        <v>39472154</v>
      </c>
      <c r="C16" s="86" t="s">
        <v>36</v>
      </c>
      <c r="D16" s="144">
        <v>838</v>
      </c>
      <c r="E16" s="150">
        <v>4661471</v>
      </c>
      <c r="F16" s="149">
        <v>564</v>
      </c>
      <c r="G16" s="147">
        <v>3380461</v>
      </c>
      <c r="H16" s="146">
        <v>247</v>
      </c>
      <c r="I16" s="148">
        <v>1147960</v>
      </c>
      <c r="J16" s="149">
        <v>27</v>
      </c>
      <c r="K16" s="147">
        <v>133050</v>
      </c>
      <c r="L16" s="144">
        <v>147</v>
      </c>
      <c r="M16" s="145">
        <v>2307192</v>
      </c>
      <c r="N16" s="146">
        <v>122</v>
      </c>
      <c r="O16" s="148">
        <v>2057821</v>
      </c>
      <c r="P16" s="149">
        <v>14</v>
      </c>
      <c r="Q16" s="147">
        <v>113746</v>
      </c>
      <c r="R16" s="146">
        <v>11</v>
      </c>
      <c r="S16" s="147">
        <v>135625</v>
      </c>
      <c r="T16" s="144">
        <v>210</v>
      </c>
      <c r="U16" s="150">
        <v>6672452</v>
      </c>
      <c r="V16" s="149">
        <v>175</v>
      </c>
      <c r="W16" s="147">
        <v>6141982</v>
      </c>
      <c r="X16" s="146">
        <v>23</v>
      </c>
      <c r="Y16" s="147">
        <v>336472</v>
      </c>
      <c r="Z16" s="149">
        <v>12</v>
      </c>
      <c r="AA16" s="147">
        <v>193998</v>
      </c>
      <c r="AB16" s="144">
        <v>9931</v>
      </c>
      <c r="AC16" s="150">
        <v>41104821</v>
      </c>
      <c r="AD16" s="149">
        <v>5804</v>
      </c>
      <c r="AE16" s="147">
        <v>26009894</v>
      </c>
      <c r="AF16" s="146">
        <v>3974</v>
      </c>
      <c r="AG16" s="147">
        <v>13000355</v>
      </c>
      <c r="AH16" s="149">
        <v>153</v>
      </c>
      <c r="AI16" s="147">
        <v>2094572</v>
      </c>
      <c r="AJ16" s="144">
        <v>161</v>
      </c>
      <c r="AK16" s="150">
        <v>4670005</v>
      </c>
      <c r="AL16" s="149">
        <v>134</v>
      </c>
      <c r="AM16" s="147">
        <v>4052182</v>
      </c>
      <c r="AN16" s="146">
        <v>21</v>
      </c>
      <c r="AO16" s="147">
        <v>526967</v>
      </c>
      <c r="AP16" s="149">
        <v>6</v>
      </c>
      <c r="AQ16" s="147">
        <v>90856</v>
      </c>
      <c r="AR16" s="144">
        <v>2</v>
      </c>
      <c r="AS16" s="150">
        <v>448659</v>
      </c>
      <c r="AT16" s="149">
        <v>1</v>
      </c>
      <c r="AU16" s="147">
        <v>446860</v>
      </c>
      <c r="AV16" s="146">
        <v>0</v>
      </c>
      <c r="AW16" s="148">
        <v>0</v>
      </c>
      <c r="AX16" s="149">
        <v>1</v>
      </c>
      <c r="AY16" s="151">
        <v>1799</v>
      </c>
      <c r="AZ16" s="144">
        <v>0</v>
      </c>
      <c r="BA16" s="150">
        <v>0</v>
      </c>
      <c r="BB16" s="149">
        <v>0</v>
      </c>
      <c r="BC16" s="147">
        <v>0</v>
      </c>
      <c r="BD16" s="146">
        <v>0</v>
      </c>
      <c r="BE16" s="148">
        <v>0</v>
      </c>
      <c r="BF16" s="149">
        <v>0</v>
      </c>
      <c r="BG16" s="147">
        <v>0</v>
      </c>
      <c r="BH16" s="144">
        <v>342</v>
      </c>
      <c r="BI16" s="150">
        <v>5025014</v>
      </c>
      <c r="BJ16" s="149">
        <v>322</v>
      </c>
      <c r="BK16" s="147">
        <v>4702172</v>
      </c>
      <c r="BL16" s="146">
        <v>10</v>
      </c>
      <c r="BM16" s="148">
        <v>145457</v>
      </c>
      <c r="BN16" s="149">
        <v>10</v>
      </c>
      <c r="BO16" s="147">
        <v>177385</v>
      </c>
      <c r="BP16" s="152">
        <v>0</v>
      </c>
      <c r="BQ16" s="153">
        <v>0</v>
      </c>
      <c r="BR16" s="154">
        <v>0</v>
      </c>
      <c r="BS16" s="155">
        <v>0</v>
      </c>
      <c r="BT16" s="154">
        <v>0</v>
      </c>
      <c r="BU16" s="155">
        <v>0</v>
      </c>
      <c r="BV16" s="156">
        <v>0</v>
      </c>
      <c r="BW16" s="157">
        <v>0</v>
      </c>
      <c r="BX16" s="154">
        <v>0</v>
      </c>
      <c r="BY16" s="157">
        <v>0</v>
      </c>
      <c r="BZ16" s="158">
        <v>67</v>
      </c>
      <c r="CA16" s="159">
        <v>65094</v>
      </c>
      <c r="CB16" s="120">
        <v>6</v>
      </c>
      <c r="CC16" s="121">
        <v>20300</v>
      </c>
      <c r="CD16" s="144">
        <v>0</v>
      </c>
      <c r="CE16" s="150">
        <v>0</v>
      </c>
      <c r="CF16" s="149">
        <v>0</v>
      </c>
      <c r="CG16" s="147">
        <v>0</v>
      </c>
      <c r="CH16" s="146">
        <v>0</v>
      </c>
      <c r="CI16" s="148">
        <v>0</v>
      </c>
      <c r="CJ16" s="149">
        <v>0</v>
      </c>
      <c r="CK16" s="147">
        <v>0</v>
      </c>
      <c r="CL16" s="158">
        <v>30</v>
      </c>
      <c r="CM16" s="121">
        <v>947668</v>
      </c>
      <c r="CN16" s="160">
        <f t="shared" si="1"/>
        <v>11734</v>
      </c>
      <c r="CO16" s="153">
        <f t="shared" si="2"/>
        <v>65922676</v>
      </c>
      <c r="CP16" s="154">
        <f t="shared" si="3"/>
        <v>7225</v>
      </c>
      <c r="CQ16" s="155">
        <f t="shared" si="4"/>
        <v>47824434</v>
      </c>
      <c r="CR16" s="154">
        <f t="shared" si="5"/>
        <v>4289</v>
      </c>
      <c r="CS16" s="155">
        <f t="shared" si="6"/>
        <v>15270957</v>
      </c>
      <c r="CT16" s="156">
        <f t="shared" si="7"/>
        <v>220</v>
      </c>
      <c r="CU16" s="157">
        <f t="shared" si="8"/>
        <v>2827285</v>
      </c>
      <c r="CV16" s="161">
        <v>337</v>
      </c>
      <c r="CW16" s="162">
        <v>6740000</v>
      </c>
      <c r="CX16" s="160">
        <f t="shared" si="9"/>
        <v>12071</v>
      </c>
      <c r="CY16" s="163">
        <f t="shared" si="0"/>
        <v>72662676</v>
      </c>
    </row>
    <row r="17" spans="1:103" ht="21" customHeight="1" x14ac:dyDescent="0.15">
      <c r="A17" s="84">
        <v>12</v>
      </c>
      <c r="B17" s="85">
        <v>39473012</v>
      </c>
      <c r="C17" s="86" t="s">
        <v>175</v>
      </c>
      <c r="D17" s="144">
        <v>13</v>
      </c>
      <c r="E17" s="150">
        <v>66295</v>
      </c>
      <c r="F17" s="149">
        <v>5</v>
      </c>
      <c r="G17" s="147">
        <v>25119</v>
      </c>
      <c r="H17" s="146">
        <v>8</v>
      </c>
      <c r="I17" s="148">
        <v>41176</v>
      </c>
      <c r="J17" s="149">
        <v>0</v>
      </c>
      <c r="K17" s="147">
        <v>0</v>
      </c>
      <c r="L17" s="144">
        <v>25</v>
      </c>
      <c r="M17" s="145">
        <v>203187</v>
      </c>
      <c r="N17" s="146">
        <v>13</v>
      </c>
      <c r="O17" s="148">
        <v>67484</v>
      </c>
      <c r="P17" s="149">
        <v>12</v>
      </c>
      <c r="Q17" s="147">
        <v>135703</v>
      </c>
      <c r="R17" s="146">
        <v>0</v>
      </c>
      <c r="S17" s="147">
        <v>0</v>
      </c>
      <c r="T17" s="144">
        <v>25</v>
      </c>
      <c r="U17" s="150">
        <v>343101</v>
      </c>
      <c r="V17" s="149">
        <v>13</v>
      </c>
      <c r="W17" s="147">
        <v>177021</v>
      </c>
      <c r="X17" s="146">
        <v>12</v>
      </c>
      <c r="Y17" s="147">
        <v>166080</v>
      </c>
      <c r="Z17" s="149">
        <v>0</v>
      </c>
      <c r="AA17" s="147">
        <v>0</v>
      </c>
      <c r="AB17" s="144">
        <v>1108</v>
      </c>
      <c r="AC17" s="150">
        <v>5303515</v>
      </c>
      <c r="AD17" s="149">
        <v>730</v>
      </c>
      <c r="AE17" s="147">
        <v>3487941</v>
      </c>
      <c r="AF17" s="146">
        <v>344</v>
      </c>
      <c r="AG17" s="147">
        <v>1143797</v>
      </c>
      <c r="AH17" s="149">
        <v>34</v>
      </c>
      <c r="AI17" s="147">
        <v>671777</v>
      </c>
      <c r="AJ17" s="144">
        <v>22</v>
      </c>
      <c r="AK17" s="150">
        <v>650600</v>
      </c>
      <c r="AL17" s="149">
        <v>17</v>
      </c>
      <c r="AM17" s="147">
        <v>521934</v>
      </c>
      <c r="AN17" s="146">
        <v>1</v>
      </c>
      <c r="AO17" s="147">
        <v>30316</v>
      </c>
      <c r="AP17" s="149">
        <v>4</v>
      </c>
      <c r="AQ17" s="147">
        <v>98350</v>
      </c>
      <c r="AR17" s="144">
        <v>1</v>
      </c>
      <c r="AS17" s="150">
        <v>5283</v>
      </c>
      <c r="AT17" s="149">
        <v>1</v>
      </c>
      <c r="AU17" s="147">
        <v>5283</v>
      </c>
      <c r="AV17" s="146">
        <v>0</v>
      </c>
      <c r="AW17" s="148">
        <v>0</v>
      </c>
      <c r="AX17" s="149">
        <v>0</v>
      </c>
      <c r="AY17" s="151">
        <v>0</v>
      </c>
      <c r="AZ17" s="144">
        <v>0</v>
      </c>
      <c r="BA17" s="150">
        <v>0</v>
      </c>
      <c r="BB17" s="149">
        <v>0</v>
      </c>
      <c r="BC17" s="147">
        <v>0</v>
      </c>
      <c r="BD17" s="146">
        <v>0</v>
      </c>
      <c r="BE17" s="148">
        <v>0</v>
      </c>
      <c r="BF17" s="149">
        <v>0</v>
      </c>
      <c r="BG17" s="147">
        <v>0</v>
      </c>
      <c r="BH17" s="144">
        <v>28</v>
      </c>
      <c r="BI17" s="150">
        <v>247469</v>
      </c>
      <c r="BJ17" s="149">
        <v>28</v>
      </c>
      <c r="BK17" s="147">
        <v>247469</v>
      </c>
      <c r="BL17" s="146">
        <v>0</v>
      </c>
      <c r="BM17" s="148">
        <v>0</v>
      </c>
      <c r="BN17" s="149">
        <v>0</v>
      </c>
      <c r="BO17" s="147">
        <v>0</v>
      </c>
      <c r="BP17" s="152">
        <v>0</v>
      </c>
      <c r="BQ17" s="153">
        <v>0</v>
      </c>
      <c r="BR17" s="154">
        <v>0</v>
      </c>
      <c r="BS17" s="155">
        <v>0</v>
      </c>
      <c r="BT17" s="154">
        <v>0</v>
      </c>
      <c r="BU17" s="155">
        <v>0</v>
      </c>
      <c r="BV17" s="156">
        <v>0</v>
      </c>
      <c r="BW17" s="157">
        <v>0</v>
      </c>
      <c r="BX17" s="154">
        <v>0</v>
      </c>
      <c r="BY17" s="157">
        <v>0</v>
      </c>
      <c r="BZ17" s="158">
        <v>0</v>
      </c>
      <c r="CA17" s="159">
        <v>0</v>
      </c>
      <c r="CB17" s="120">
        <v>0</v>
      </c>
      <c r="CC17" s="121">
        <v>0</v>
      </c>
      <c r="CD17" s="144">
        <v>0</v>
      </c>
      <c r="CE17" s="150">
        <v>0</v>
      </c>
      <c r="CF17" s="149">
        <v>0</v>
      </c>
      <c r="CG17" s="147">
        <v>0</v>
      </c>
      <c r="CH17" s="146">
        <v>0</v>
      </c>
      <c r="CI17" s="148">
        <v>0</v>
      </c>
      <c r="CJ17" s="149">
        <v>0</v>
      </c>
      <c r="CK17" s="147">
        <v>0</v>
      </c>
      <c r="CL17" s="158">
        <v>3</v>
      </c>
      <c r="CM17" s="121">
        <v>38546</v>
      </c>
      <c r="CN17" s="160">
        <f t="shared" si="1"/>
        <v>1225</v>
      </c>
      <c r="CO17" s="153">
        <f t="shared" si="2"/>
        <v>6857996</v>
      </c>
      <c r="CP17" s="154">
        <f t="shared" si="3"/>
        <v>810</v>
      </c>
      <c r="CQ17" s="155">
        <f t="shared" si="4"/>
        <v>4570797</v>
      </c>
      <c r="CR17" s="154">
        <f t="shared" si="5"/>
        <v>377</v>
      </c>
      <c r="CS17" s="155">
        <f t="shared" si="6"/>
        <v>1517072</v>
      </c>
      <c r="CT17" s="156">
        <f t="shared" si="7"/>
        <v>38</v>
      </c>
      <c r="CU17" s="157">
        <f t="shared" si="8"/>
        <v>770127</v>
      </c>
      <c r="CV17" s="161">
        <v>65</v>
      </c>
      <c r="CW17" s="162">
        <v>1300000</v>
      </c>
      <c r="CX17" s="160">
        <f t="shared" si="9"/>
        <v>1290</v>
      </c>
      <c r="CY17" s="163">
        <f t="shared" si="0"/>
        <v>8157996</v>
      </c>
    </row>
    <row r="18" spans="1:103" ht="21" customHeight="1" x14ac:dyDescent="0.15">
      <c r="A18" s="84">
        <v>13</v>
      </c>
      <c r="B18" s="85">
        <v>39473020</v>
      </c>
      <c r="C18" s="86" t="s">
        <v>37</v>
      </c>
      <c r="D18" s="144">
        <v>37</v>
      </c>
      <c r="E18" s="150">
        <v>199525</v>
      </c>
      <c r="F18" s="149">
        <v>26</v>
      </c>
      <c r="G18" s="147">
        <v>137383</v>
      </c>
      <c r="H18" s="146">
        <v>11</v>
      </c>
      <c r="I18" s="148">
        <v>62142</v>
      </c>
      <c r="J18" s="149">
        <v>0</v>
      </c>
      <c r="K18" s="147">
        <v>0</v>
      </c>
      <c r="L18" s="144">
        <v>0</v>
      </c>
      <c r="M18" s="145">
        <v>0</v>
      </c>
      <c r="N18" s="146">
        <v>0</v>
      </c>
      <c r="O18" s="148">
        <v>0</v>
      </c>
      <c r="P18" s="149">
        <v>0</v>
      </c>
      <c r="Q18" s="147">
        <v>0</v>
      </c>
      <c r="R18" s="146">
        <v>0</v>
      </c>
      <c r="S18" s="147">
        <v>0</v>
      </c>
      <c r="T18" s="144">
        <v>0</v>
      </c>
      <c r="U18" s="150">
        <v>0</v>
      </c>
      <c r="V18" s="149">
        <v>0</v>
      </c>
      <c r="W18" s="147">
        <v>0</v>
      </c>
      <c r="X18" s="146">
        <v>0</v>
      </c>
      <c r="Y18" s="147">
        <v>0</v>
      </c>
      <c r="Z18" s="149">
        <v>0</v>
      </c>
      <c r="AA18" s="147">
        <v>0</v>
      </c>
      <c r="AB18" s="144">
        <v>764</v>
      </c>
      <c r="AC18" s="150">
        <v>4094867</v>
      </c>
      <c r="AD18" s="149">
        <v>508</v>
      </c>
      <c r="AE18" s="147">
        <v>2625082</v>
      </c>
      <c r="AF18" s="146">
        <v>242</v>
      </c>
      <c r="AG18" s="147">
        <v>1254672</v>
      </c>
      <c r="AH18" s="149">
        <v>14</v>
      </c>
      <c r="AI18" s="147">
        <v>215113</v>
      </c>
      <c r="AJ18" s="144">
        <v>18</v>
      </c>
      <c r="AK18" s="150">
        <v>631383</v>
      </c>
      <c r="AL18" s="149">
        <v>17</v>
      </c>
      <c r="AM18" s="147">
        <v>581267</v>
      </c>
      <c r="AN18" s="146">
        <v>1</v>
      </c>
      <c r="AO18" s="147">
        <v>50116</v>
      </c>
      <c r="AP18" s="149">
        <v>0</v>
      </c>
      <c r="AQ18" s="147">
        <v>0</v>
      </c>
      <c r="AR18" s="144">
        <v>0</v>
      </c>
      <c r="AS18" s="150">
        <v>0</v>
      </c>
      <c r="AT18" s="149">
        <v>0</v>
      </c>
      <c r="AU18" s="147">
        <v>0</v>
      </c>
      <c r="AV18" s="146">
        <v>0</v>
      </c>
      <c r="AW18" s="148">
        <v>0</v>
      </c>
      <c r="AX18" s="149">
        <v>0</v>
      </c>
      <c r="AY18" s="151">
        <v>0</v>
      </c>
      <c r="AZ18" s="144">
        <v>0</v>
      </c>
      <c r="BA18" s="150">
        <v>0</v>
      </c>
      <c r="BB18" s="149">
        <v>0</v>
      </c>
      <c r="BC18" s="147">
        <v>0</v>
      </c>
      <c r="BD18" s="146">
        <v>0</v>
      </c>
      <c r="BE18" s="148">
        <v>0</v>
      </c>
      <c r="BF18" s="149">
        <v>0</v>
      </c>
      <c r="BG18" s="147">
        <v>0</v>
      </c>
      <c r="BH18" s="144">
        <v>36</v>
      </c>
      <c r="BI18" s="150">
        <v>304017</v>
      </c>
      <c r="BJ18" s="149">
        <v>36</v>
      </c>
      <c r="BK18" s="147">
        <v>304017</v>
      </c>
      <c r="BL18" s="146">
        <v>0</v>
      </c>
      <c r="BM18" s="148">
        <v>0</v>
      </c>
      <c r="BN18" s="149">
        <v>0</v>
      </c>
      <c r="BO18" s="147">
        <v>0</v>
      </c>
      <c r="BP18" s="152">
        <v>0</v>
      </c>
      <c r="BQ18" s="153">
        <v>0</v>
      </c>
      <c r="BR18" s="154">
        <v>0</v>
      </c>
      <c r="BS18" s="155">
        <v>0</v>
      </c>
      <c r="BT18" s="154">
        <v>0</v>
      </c>
      <c r="BU18" s="155">
        <v>0</v>
      </c>
      <c r="BV18" s="156">
        <v>0</v>
      </c>
      <c r="BW18" s="157">
        <v>0</v>
      </c>
      <c r="BX18" s="154">
        <v>0</v>
      </c>
      <c r="BY18" s="157">
        <v>0</v>
      </c>
      <c r="BZ18" s="158">
        <v>75</v>
      </c>
      <c r="CA18" s="159">
        <v>50666</v>
      </c>
      <c r="CB18" s="120">
        <v>2</v>
      </c>
      <c r="CC18" s="121">
        <v>6000</v>
      </c>
      <c r="CD18" s="144">
        <v>0</v>
      </c>
      <c r="CE18" s="150">
        <v>0</v>
      </c>
      <c r="CF18" s="149">
        <v>0</v>
      </c>
      <c r="CG18" s="147">
        <v>0</v>
      </c>
      <c r="CH18" s="146">
        <v>0</v>
      </c>
      <c r="CI18" s="148">
        <v>0</v>
      </c>
      <c r="CJ18" s="149">
        <v>0</v>
      </c>
      <c r="CK18" s="147">
        <v>0</v>
      </c>
      <c r="CL18" s="158">
        <v>0</v>
      </c>
      <c r="CM18" s="121">
        <v>0</v>
      </c>
      <c r="CN18" s="160">
        <f t="shared" si="1"/>
        <v>932</v>
      </c>
      <c r="CO18" s="153">
        <f t="shared" si="2"/>
        <v>5286458</v>
      </c>
      <c r="CP18" s="154">
        <f t="shared" si="3"/>
        <v>664</v>
      </c>
      <c r="CQ18" s="155">
        <f t="shared" si="4"/>
        <v>3704415</v>
      </c>
      <c r="CR18" s="154">
        <f t="shared" si="5"/>
        <v>254</v>
      </c>
      <c r="CS18" s="155">
        <f t="shared" si="6"/>
        <v>1366930</v>
      </c>
      <c r="CT18" s="156">
        <f t="shared" si="7"/>
        <v>14</v>
      </c>
      <c r="CU18" s="157">
        <f t="shared" si="8"/>
        <v>215113</v>
      </c>
      <c r="CV18" s="161">
        <v>52</v>
      </c>
      <c r="CW18" s="162">
        <v>1040000</v>
      </c>
      <c r="CX18" s="160">
        <f t="shared" si="9"/>
        <v>984</v>
      </c>
      <c r="CY18" s="163">
        <f t="shared" si="0"/>
        <v>6326458</v>
      </c>
    </row>
    <row r="19" spans="1:103" ht="21" customHeight="1" x14ac:dyDescent="0.15">
      <c r="A19" s="84">
        <v>14</v>
      </c>
      <c r="B19" s="85">
        <v>39473038</v>
      </c>
      <c r="C19" s="86" t="s">
        <v>38</v>
      </c>
      <c r="D19" s="144">
        <v>5</v>
      </c>
      <c r="E19" s="150">
        <v>16213</v>
      </c>
      <c r="F19" s="149">
        <v>5</v>
      </c>
      <c r="G19" s="147">
        <v>16213</v>
      </c>
      <c r="H19" s="146">
        <v>0</v>
      </c>
      <c r="I19" s="148">
        <v>0</v>
      </c>
      <c r="J19" s="149">
        <v>0</v>
      </c>
      <c r="K19" s="147">
        <v>0</v>
      </c>
      <c r="L19" s="144">
        <v>0</v>
      </c>
      <c r="M19" s="145">
        <v>0</v>
      </c>
      <c r="N19" s="146">
        <v>0</v>
      </c>
      <c r="O19" s="148">
        <v>0</v>
      </c>
      <c r="P19" s="149">
        <v>0</v>
      </c>
      <c r="Q19" s="147">
        <v>0</v>
      </c>
      <c r="R19" s="146">
        <v>0</v>
      </c>
      <c r="S19" s="147">
        <v>0</v>
      </c>
      <c r="T19" s="144">
        <v>0</v>
      </c>
      <c r="U19" s="150">
        <v>0</v>
      </c>
      <c r="V19" s="149">
        <v>0</v>
      </c>
      <c r="W19" s="147">
        <v>0</v>
      </c>
      <c r="X19" s="146">
        <v>0</v>
      </c>
      <c r="Y19" s="147">
        <v>0</v>
      </c>
      <c r="Z19" s="149">
        <v>0</v>
      </c>
      <c r="AA19" s="147">
        <v>0</v>
      </c>
      <c r="AB19" s="144">
        <v>303</v>
      </c>
      <c r="AC19" s="150">
        <v>1085817</v>
      </c>
      <c r="AD19" s="149">
        <v>241</v>
      </c>
      <c r="AE19" s="147">
        <v>885853</v>
      </c>
      <c r="AF19" s="146">
        <v>55</v>
      </c>
      <c r="AG19" s="147">
        <v>166237</v>
      </c>
      <c r="AH19" s="149">
        <v>7</v>
      </c>
      <c r="AI19" s="147">
        <v>33727</v>
      </c>
      <c r="AJ19" s="144">
        <v>13</v>
      </c>
      <c r="AK19" s="150">
        <v>367190</v>
      </c>
      <c r="AL19" s="149">
        <v>12</v>
      </c>
      <c r="AM19" s="147">
        <v>336472</v>
      </c>
      <c r="AN19" s="146">
        <v>0</v>
      </c>
      <c r="AO19" s="147">
        <v>0</v>
      </c>
      <c r="AP19" s="149">
        <v>1</v>
      </c>
      <c r="AQ19" s="147">
        <v>30718</v>
      </c>
      <c r="AR19" s="144">
        <v>0</v>
      </c>
      <c r="AS19" s="150">
        <v>0</v>
      </c>
      <c r="AT19" s="149">
        <v>0</v>
      </c>
      <c r="AU19" s="147">
        <v>0</v>
      </c>
      <c r="AV19" s="146">
        <v>0</v>
      </c>
      <c r="AW19" s="148">
        <v>0</v>
      </c>
      <c r="AX19" s="149">
        <v>0</v>
      </c>
      <c r="AY19" s="151">
        <v>0</v>
      </c>
      <c r="AZ19" s="144">
        <v>0</v>
      </c>
      <c r="BA19" s="150">
        <v>0</v>
      </c>
      <c r="BB19" s="149">
        <v>0</v>
      </c>
      <c r="BC19" s="147">
        <v>0</v>
      </c>
      <c r="BD19" s="146">
        <v>0</v>
      </c>
      <c r="BE19" s="148">
        <v>0</v>
      </c>
      <c r="BF19" s="149">
        <v>0</v>
      </c>
      <c r="BG19" s="147">
        <v>0</v>
      </c>
      <c r="BH19" s="144">
        <v>4</v>
      </c>
      <c r="BI19" s="150">
        <v>59859</v>
      </c>
      <c r="BJ19" s="149">
        <v>4</v>
      </c>
      <c r="BK19" s="147">
        <v>59859</v>
      </c>
      <c r="BL19" s="146">
        <v>0</v>
      </c>
      <c r="BM19" s="148">
        <v>0</v>
      </c>
      <c r="BN19" s="149">
        <v>0</v>
      </c>
      <c r="BO19" s="147">
        <v>0</v>
      </c>
      <c r="BP19" s="152">
        <v>0</v>
      </c>
      <c r="BQ19" s="153">
        <v>0</v>
      </c>
      <c r="BR19" s="154">
        <v>0</v>
      </c>
      <c r="BS19" s="155">
        <v>0</v>
      </c>
      <c r="BT19" s="154">
        <v>0</v>
      </c>
      <c r="BU19" s="155">
        <v>0</v>
      </c>
      <c r="BV19" s="156">
        <v>0</v>
      </c>
      <c r="BW19" s="157">
        <v>0</v>
      </c>
      <c r="BX19" s="154">
        <v>0</v>
      </c>
      <c r="BY19" s="157">
        <v>0</v>
      </c>
      <c r="BZ19" s="158">
        <v>0</v>
      </c>
      <c r="CA19" s="159">
        <v>0</v>
      </c>
      <c r="CB19" s="120">
        <v>0</v>
      </c>
      <c r="CC19" s="121">
        <v>0</v>
      </c>
      <c r="CD19" s="144">
        <v>0</v>
      </c>
      <c r="CE19" s="150">
        <v>0</v>
      </c>
      <c r="CF19" s="149">
        <v>0</v>
      </c>
      <c r="CG19" s="147">
        <v>0</v>
      </c>
      <c r="CH19" s="146">
        <v>0</v>
      </c>
      <c r="CI19" s="148">
        <v>0</v>
      </c>
      <c r="CJ19" s="149">
        <v>0</v>
      </c>
      <c r="CK19" s="147">
        <v>0</v>
      </c>
      <c r="CL19" s="158">
        <v>0</v>
      </c>
      <c r="CM19" s="121">
        <v>0</v>
      </c>
      <c r="CN19" s="160">
        <f t="shared" si="1"/>
        <v>325</v>
      </c>
      <c r="CO19" s="153">
        <f t="shared" si="2"/>
        <v>1529079</v>
      </c>
      <c r="CP19" s="154">
        <f t="shared" si="3"/>
        <v>262</v>
      </c>
      <c r="CQ19" s="155">
        <f t="shared" si="4"/>
        <v>1298397</v>
      </c>
      <c r="CR19" s="154">
        <f t="shared" si="5"/>
        <v>55</v>
      </c>
      <c r="CS19" s="155">
        <f t="shared" si="6"/>
        <v>166237</v>
      </c>
      <c r="CT19" s="156">
        <f t="shared" si="7"/>
        <v>8</v>
      </c>
      <c r="CU19" s="157">
        <f t="shared" si="8"/>
        <v>64445</v>
      </c>
      <c r="CV19" s="161">
        <v>13</v>
      </c>
      <c r="CW19" s="162">
        <v>260000</v>
      </c>
      <c r="CX19" s="160">
        <f t="shared" si="9"/>
        <v>338</v>
      </c>
      <c r="CY19" s="163">
        <f t="shared" si="0"/>
        <v>1789079</v>
      </c>
    </row>
    <row r="20" spans="1:103" ht="21" customHeight="1" x14ac:dyDescent="0.15">
      <c r="A20" s="84">
        <v>15</v>
      </c>
      <c r="B20" s="85">
        <v>39473061</v>
      </c>
      <c r="C20" s="86" t="s">
        <v>39</v>
      </c>
      <c r="D20" s="144">
        <v>95</v>
      </c>
      <c r="E20" s="150">
        <v>449169</v>
      </c>
      <c r="F20" s="149">
        <v>43</v>
      </c>
      <c r="G20" s="147">
        <v>183149</v>
      </c>
      <c r="H20" s="146">
        <v>38</v>
      </c>
      <c r="I20" s="148">
        <v>216948</v>
      </c>
      <c r="J20" s="149">
        <v>14</v>
      </c>
      <c r="K20" s="147">
        <v>49072</v>
      </c>
      <c r="L20" s="144">
        <v>44</v>
      </c>
      <c r="M20" s="145">
        <v>578814</v>
      </c>
      <c r="N20" s="146">
        <v>44</v>
      </c>
      <c r="O20" s="148">
        <v>578814</v>
      </c>
      <c r="P20" s="149">
        <v>0</v>
      </c>
      <c r="Q20" s="147">
        <v>0</v>
      </c>
      <c r="R20" s="146">
        <v>0</v>
      </c>
      <c r="S20" s="147">
        <v>0</v>
      </c>
      <c r="T20" s="144">
        <v>55</v>
      </c>
      <c r="U20" s="150">
        <v>1348785</v>
      </c>
      <c r="V20" s="149">
        <v>55</v>
      </c>
      <c r="W20" s="147">
        <v>1348785</v>
      </c>
      <c r="X20" s="146">
        <v>0</v>
      </c>
      <c r="Y20" s="147">
        <v>0</v>
      </c>
      <c r="Z20" s="149">
        <v>0</v>
      </c>
      <c r="AA20" s="147">
        <v>0</v>
      </c>
      <c r="AB20" s="144">
        <v>1991</v>
      </c>
      <c r="AC20" s="150">
        <v>8068698</v>
      </c>
      <c r="AD20" s="149">
        <v>1327</v>
      </c>
      <c r="AE20" s="147">
        <v>6124384</v>
      </c>
      <c r="AF20" s="146">
        <v>656</v>
      </c>
      <c r="AG20" s="147">
        <v>1743340</v>
      </c>
      <c r="AH20" s="149">
        <v>8</v>
      </c>
      <c r="AI20" s="147">
        <v>200974</v>
      </c>
      <c r="AJ20" s="144">
        <v>33</v>
      </c>
      <c r="AK20" s="150">
        <v>987334</v>
      </c>
      <c r="AL20" s="149">
        <v>30</v>
      </c>
      <c r="AM20" s="147">
        <v>902636</v>
      </c>
      <c r="AN20" s="146">
        <v>2</v>
      </c>
      <c r="AO20" s="147">
        <v>62624</v>
      </c>
      <c r="AP20" s="149">
        <v>1</v>
      </c>
      <c r="AQ20" s="147">
        <v>22074</v>
      </c>
      <c r="AR20" s="144">
        <v>1</v>
      </c>
      <c r="AS20" s="150">
        <v>11214</v>
      </c>
      <c r="AT20" s="149">
        <v>1</v>
      </c>
      <c r="AU20" s="147">
        <v>11214</v>
      </c>
      <c r="AV20" s="146">
        <v>0</v>
      </c>
      <c r="AW20" s="148">
        <v>0</v>
      </c>
      <c r="AX20" s="149">
        <v>0</v>
      </c>
      <c r="AY20" s="151">
        <v>0</v>
      </c>
      <c r="AZ20" s="144">
        <v>0</v>
      </c>
      <c r="BA20" s="150">
        <v>0</v>
      </c>
      <c r="BB20" s="149">
        <v>0</v>
      </c>
      <c r="BC20" s="147">
        <v>0</v>
      </c>
      <c r="BD20" s="146">
        <v>0</v>
      </c>
      <c r="BE20" s="148">
        <v>0</v>
      </c>
      <c r="BF20" s="149">
        <v>0</v>
      </c>
      <c r="BG20" s="147">
        <v>0</v>
      </c>
      <c r="BH20" s="144">
        <v>27</v>
      </c>
      <c r="BI20" s="150">
        <v>333804</v>
      </c>
      <c r="BJ20" s="149">
        <v>24</v>
      </c>
      <c r="BK20" s="147">
        <v>242938</v>
      </c>
      <c r="BL20" s="146">
        <v>0</v>
      </c>
      <c r="BM20" s="148">
        <v>0</v>
      </c>
      <c r="BN20" s="149">
        <v>3</v>
      </c>
      <c r="BO20" s="147">
        <v>90866</v>
      </c>
      <c r="BP20" s="152">
        <v>0</v>
      </c>
      <c r="BQ20" s="153">
        <v>0</v>
      </c>
      <c r="BR20" s="154">
        <v>0</v>
      </c>
      <c r="BS20" s="155">
        <v>0</v>
      </c>
      <c r="BT20" s="154">
        <v>0</v>
      </c>
      <c r="BU20" s="155">
        <v>0</v>
      </c>
      <c r="BV20" s="156">
        <v>0</v>
      </c>
      <c r="BW20" s="157">
        <v>0</v>
      </c>
      <c r="BX20" s="154">
        <v>0</v>
      </c>
      <c r="BY20" s="157">
        <v>0</v>
      </c>
      <c r="BZ20" s="158">
        <v>0</v>
      </c>
      <c r="CA20" s="159">
        <v>0</v>
      </c>
      <c r="CB20" s="120">
        <v>0</v>
      </c>
      <c r="CC20" s="121">
        <v>0</v>
      </c>
      <c r="CD20" s="144">
        <v>0</v>
      </c>
      <c r="CE20" s="150">
        <v>0</v>
      </c>
      <c r="CF20" s="149">
        <v>0</v>
      </c>
      <c r="CG20" s="147">
        <v>0</v>
      </c>
      <c r="CH20" s="146">
        <v>0</v>
      </c>
      <c r="CI20" s="148">
        <v>0</v>
      </c>
      <c r="CJ20" s="149">
        <v>0</v>
      </c>
      <c r="CK20" s="147">
        <v>0</v>
      </c>
      <c r="CL20" s="158">
        <v>5</v>
      </c>
      <c r="CM20" s="121">
        <v>130662</v>
      </c>
      <c r="CN20" s="160">
        <f t="shared" si="1"/>
        <v>2251</v>
      </c>
      <c r="CO20" s="153">
        <f t="shared" si="2"/>
        <v>11908480</v>
      </c>
      <c r="CP20" s="154">
        <f t="shared" si="3"/>
        <v>1529</v>
      </c>
      <c r="CQ20" s="155">
        <f t="shared" si="4"/>
        <v>9522582</v>
      </c>
      <c r="CR20" s="154">
        <f t="shared" si="5"/>
        <v>696</v>
      </c>
      <c r="CS20" s="155">
        <f t="shared" si="6"/>
        <v>2022912</v>
      </c>
      <c r="CT20" s="156">
        <f t="shared" si="7"/>
        <v>26</v>
      </c>
      <c r="CU20" s="157">
        <f t="shared" si="8"/>
        <v>362986</v>
      </c>
      <c r="CV20" s="161">
        <v>82</v>
      </c>
      <c r="CW20" s="162">
        <v>1640000</v>
      </c>
      <c r="CX20" s="160">
        <f t="shared" si="9"/>
        <v>2333</v>
      </c>
      <c r="CY20" s="163">
        <f t="shared" si="0"/>
        <v>13548480</v>
      </c>
    </row>
    <row r="21" spans="1:103" ht="21" customHeight="1" x14ac:dyDescent="0.15">
      <c r="A21" s="84">
        <v>16</v>
      </c>
      <c r="B21" s="85">
        <v>39473087</v>
      </c>
      <c r="C21" s="86" t="s">
        <v>40</v>
      </c>
      <c r="D21" s="144">
        <v>115</v>
      </c>
      <c r="E21" s="150">
        <v>498210</v>
      </c>
      <c r="F21" s="149">
        <v>66</v>
      </c>
      <c r="G21" s="147">
        <v>261607</v>
      </c>
      <c r="H21" s="146">
        <v>31</v>
      </c>
      <c r="I21" s="148">
        <v>152005</v>
      </c>
      <c r="J21" s="149">
        <v>18</v>
      </c>
      <c r="K21" s="147">
        <v>84598</v>
      </c>
      <c r="L21" s="144">
        <v>1</v>
      </c>
      <c r="M21" s="145">
        <v>1315</v>
      </c>
      <c r="N21" s="146">
        <v>0</v>
      </c>
      <c r="O21" s="148">
        <v>0</v>
      </c>
      <c r="P21" s="149">
        <v>1</v>
      </c>
      <c r="Q21" s="147">
        <v>1315</v>
      </c>
      <c r="R21" s="146">
        <v>0</v>
      </c>
      <c r="S21" s="147">
        <v>0</v>
      </c>
      <c r="T21" s="144">
        <v>12</v>
      </c>
      <c r="U21" s="150">
        <v>296660</v>
      </c>
      <c r="V21" s="149">
        <v>2</v>
      </c>
      <c r="W21" s="147">
        <v>116820</v>
      </c>
      <c r="X21" s="146">
        <v>10</v>
      </c>
      <c r="Y21" s="147">
        <v>179840</v>
      </c>
      <c r="Z21" s="149">
        <v>0</v>
      </c>
      <c r="AA21" s="147">
        <v>0</v>
      </c>
      <c r="AB21" s="144">
        <v>3035</v>
      </c>
      <c r="AC21" s="150">
        <v>14528146</v>
      </c>
      <c r="AD21" s="149">
        <v>2178</v>
      </c>
      <c r="AE21" s="147">
        <v>9910243</v>
      </c>
      <c r="AF21" s="146">
        <v>813</v>
      </c>
      <c r="AG21" s="147">
        <v>2348948</v>
      </c>
      <c r="AH21" s="149">
        <v>44</v>
      </c>
      <c r="AI21" s="147">
        <v>2268955</v>
      </c>
      <c r="AJ21" s="144">
        <v>50</v>
      </c>
      <c r="AK21" s="150">
        <v>1555611</v>
      </c>
      <c r="AL21" s="149">
        <v>44</v>
      </c>
      <c r="AM21" s="147">
        <v>1385296</v>
      </c>
      <c r="AN21" s="146">
        <v>6</v>
      </c>
      <c r="AO21" s="147">
        <v>170315</v>
      </c>
      <c r="AP21" s="149">
        <v>0</v>
      </c>
      <c r="AQ21" s="147">
        <v>0</v>
      </c>
      <c r="AR21" s="144">
        <v>3</v>
      </c>
      <c r="AS21" s="150">
        <v>53685</v>
      </c>
      <c r="AT21" s="149">
        <v>3</v>
      </c>
      <c r="AU21" s="147">
        <v>53685</v>
      </c>
      <c r="AV21" s="146">
        <v>0</v>
      </c>
      <c r="AW21" s="148">
        <v>0</v>
      </c>
      <c r="AX21" s="149">
        <v>0</v>
      </c>
      <c r="AY21" s="151">
        <v>0</v>
      </c>
      <c r="AZ21" s="144">
        <v>0</v>
      </c>
      <c r="BA21" s="150">
        <v>0</v>
      </c>
      <c r="BB21" s="149">
        <v>0</v>
      </c>
      <c r="BC21" s="147">
        <v>0</v>
      </c>
      <c r="BD21" s="146">
        <v>0</v>
      </c>
      <c r="BE21" s="148">
        <v>0</v>
      </c>
      <c r="BF21" s="149">
        <v>0</v>
      </c>
      <c r="BG21" s="147">
        <v>0</v>
      </c>
      <c r="BH21" s="144">
        <v>115</v>
      </c>
      <c r="BI21" s="150">
        <v>1434770</v>
      </c>
      <c r="BJ21" s="149">
        <v>110</v>
      </c>
      <c r="BK21" s="147">
        <v>1300660</v>
      </c>
      <c r="BL21" s="146">
        <v>4</v>
      </c>
      <c r="BM21" s="148">
        <v>126428</v>
      </c>
      <c r="BN21" s="149">
        <v>1</v>
      </c>
      <c r="BO21" s="147">
        <v>7682</v>
      </c>
      <c r="BP21" s="152">
        <v>0</v>
      </c>
      <c r="BQ21" s="153">
        <v>0</v>
      </c>
      <c r="BR21" s="154">
        <v>0</v>
      </c>
      <c r="BS21" s="155">
        <v>0</v>
      </c>
      <c r="BT21" s="164">
        <v>0</v>
      </c>
      <c r="BU21" s="155">
        <v>0</v>
      </c>
      <c r="BV21" s="156">
        <v>0</v>
      </c>
      <c r="BW21" s="157">
        <v>0</v>
      </c>
      <c r="BX21" s="154">
        <v>0</v>
      </c>
      <c r="BY21" s="157">
        <v>0</v>
      </c>
      <c r="BZ21" s="158">
        <v>0</v>
      </c>
      <c r="CA21" s="159">
        <v>0</v>
      </c>
      <c r="CB21" s="120">
        <v>4</v>
      </c>
      <c r="CC21" s="121">
        <v>15900</v>
      </c>
      <c r="CD21" s="144">
        <v>0</v>
      </c>
      <c r="CE21" s="150">
        <v>0</v>
      </c>
      <c r="CF21" s="149">
        <v>0</v>
      </c>
      <c r="CG21" s="147">
        <v>0</v>
      </c>
      <c r="CH21" s="146">
        <v>0</v>
      </c>
      <c r="CI21" s="148">
        <v>0</v>
      </c>
      <c r="CJ21" s="149">
        <v>0</v>
      </c>
      <c r="CK21" s="147">
        <v>0</v>
      </c>
      <c r="CL21" s="158">
        <v>8</v>
      </c>
      <c r="CM21" s="121">
        <v>309000</v>
      </c>
      <c r="CN21" s="160">
        <f t="shared" si="1"/>
        <v>3343</v>
      </c>
      <c r="CO21" s="153">
        <f t="shared" si="2"/>
        <v>18693297</v>
      </c>
      <c r="CP21" s="154">
        <f t="shared" si="3"/>
        <v>2415</v>
      </c>
      <c r="CQ21" s="155">
        <f t="shared" si="4"/>
        <v>13353211</v>
      </c>
      <c r="CR21" s="164">
        <f t="shared" si="5"/>
        <v>865</v>
      </c>
      <c r="CS21" s="155">
        <f t="shared" si="6"/>
        <v>2978851</v>
      </c>
      <c r="CT21" s="156">
        <f t="shared" si="7"/>
        <v>63</v>
      </c>
      <c r="CU21" s="157">
        <f t="shared" si="8"/>
        <v>2361235</v>
      </c>
      <c r="CV21" s="161">
        <v>139</v>
      </c>
      <c r="CW21" s="162">
        <v>2780000</v>
      </c>
      <c r="CX21" s="160">
        <f t="shared" si="9"/>
        <v>3482</v>
      </c>
      <c r="CY21" s="163">
        <f t="shared" si="0"/>
        <v>21473297</v>
      </c>
    </row>
    <row r="22" spans="1:103" ht="21" customHeight="1" x14ac:dyDescent="0.15">
      <c r="A22" s="84">
        <v>17</v>
      </c>
      <c r="B22" s="85">
        <v>39473111</v>
      </c>
      <c r="C22" s="86" t="s">
        <v>41</v>
      </c>
      <c r="D22" s="144">
        <v>124</v>
      </c>
      <c r="E22" s="150">
        <v>567243</v>
      </c>
      <c r="F22" s="149">
        <v>106</v>
      </c>
      <c r="G22" s="147">
        <v>520516</v>
      </c>
      <c r="H22" s="146">
        <v>7</v>
      </c>
      <c r="I22" s="148">
        <v>22658</v>
      </c>
      <c r="J22" s="149">
        <v>11</v>
      </c>
      <c r="K22" s="147">
        <v>24069</v>
      </c>
      <c r="L22" s="144">
        <v>12</v>
      </c>
      <c r="M22" s="145">
        <v>129303</v>
      </c>
      <c r="N22" s="146">
        <v>12</v>
      </c>
      <c r="O22" s="148">
        <v>129303</v>
      </c>
      <c r="P22" s="149">
        <v>0</v>
      </c>
      <c r="Q22" s="147">
        <v>0</v>
      </c>
      <c r="R22" s="146">
        <v>0</v>
      </c>
      <c r="S22" s="147">
        <v>0</v>
      </c>
      <c r="T22" s="144">
        <v>13</v>
      </c>
      <c r="U22" s="150">
        <v>225675</v>
      </c>
      <c r="V22" s="149">
        <v>13</v>
      </c>
      <c r="W22" s="147">
        <v>225675</v>
      </c>
      <c r="X22" s="146">
        <v>0</v>
      </c>
      <c r="Y22" s="147">
        <v>0</v>
      </c>
      <c r="Z22" s="149">
        <v>0</v>
      </c>
      <c r="AA22" s="147">
        <v>0</v>
      </c>
      <c r="AB22" s="144">
        <v>1710</v>
      </c>
      <c r="AC22" s="150">
        <v>10162731</v>
      </c>
      <c r="AD22" s="149">
        <v>1122</v>
      </c>
      <c r="AE22" s="147">
        <v>6305245</v>
      </c>
      <c r="AF22" s="146">
        <v>506</v>
      </c>
      <c r="AG22" s="147">
        <v>1750728</v>
      </c>
      <c r="AH22" s="149">
        <v>82</v>
      </c>
      <c r="AI22" s="147">
        <v>2106758</v>
      </c>
      <c r="AJ22" s="144">
        <v>28</v>
      </c>
      <c r="AK22" s="150">
        <v>878917</v>
      </c>
      <c r="AL22" s="149">
        <v>22</v>
      </c>
      <c r="AM22" s="147">
        <v>710835</v>
      </c>
      <c r="AN22" s="146">
        <v>4</v>
      </c>
      <c r="AO22" s="147">
        <v>112953</v>
      </c>
      <c r="AP22" s="149">
        <v>2</v>
      </c>
      <c r="AQ22" s="147">
        <v>55129</v>
      </c>
      <c r="AR22" s="144">
        <v>0</v>
      </c>
      <c r="AS22" s="150">
        <v>0</v>
      </c>
      <c r="AT22" s="149">
        <v>0</v>
      </c>
      <c r="AU22" s="147">
        <v>0</v>
      </c>
      <c r="AV22" s="146">
        <v>0</v>
      </c>
      <c r="AW22" s="148">
        <v>0</v>
      </c>
      <c r="AX22" s="149">
        <v>0</v>
      </c>
      <c r="AY22" s="151">
        <v>0</v>
      </c>
      <c r="AZ22" s="144">
        <v>1</v>
      </c>
      <c r="BA22" s="150">
        <v>14251</v>
      </c>
      <c r="BB22" s="149">
        <v>1</v>
      </c>
      <c r="BC22" s="147">
        <v>14251</v>
      </c>
      <c r="BD22" s="146">
        <v>0</v>
      </c>
      <c r="BE22" s="148">
        <v>0</v>
      </c>
      <c r="BF22" s="149">
        <v>0</v>
      </c>
      <c r="BG22" s="147">
        <v>0</v>
      </c>
      <c r="BH22" s="144">
        <v>59</v>
      </c>
      <c r="BI22" s="150">
        <v>387882</v>
      </c>
      <c r="BJ22" s="149">
        <v>56</v>
      </c>
      <c r="BK22" s="147">
        <v>376282</v>
      </c>
      <c r="BL22" s="146">
        <v>3</v>
      </c>
      <c r="BM22" s="148">
        <v>11600</v>
      </c>
      <c r="BN22" s="149">
        <v>0</v>
      </c>
      <c r="BO22" s="147">
        <v>0</v>
      </c>
      <c r="BP22" s="152">
        <v>0</v>
      </c>
      <c r="BQ22" s="153">
        <v>0</v>
      </c>
      <c r="BR22" s="154">
        <v>0</v>
      </c>
      <c r="BS22" s="155">
        <v>0</v>
      </c>
      <c r="BT22" s="164">
        <v>0</v>
      </c>
      <c r="BU22" s="165">
        <v>0</v>
      </c>
      <c r="BV22" s="156">
        <v>0</v>
      </c>
      <c r="BW22" s="157">
        <v>0</v>
      </c>
      <c r="BX22" s="154">
        <v>0</v>
      </c>
      <c r="BY22" s="157">
        <v>0</v>
      </c>
      <c r="BZ22" s="158">
        <v>8</v>
      </c>
      <c r="CA22" s="159">
        <v>4425</v>
      </c>
      <c r="CB22" s="120">
        <v>0</v>
      </c>
      <c r="CC22" s="121">
        <v>0</v>
      </c>
      <c r="CD22" s="144">
        <v>0</v>
      </c>
      <c r="CE22" s="150">
        <v>0</v>
      </c>
      <c r="CF22" s="149">
        <v>0</v>
      </c>
      <c r="CG22" s="147">
        <v>0</v>
      </c>
      <c r="CH22" s="146">
        <v>0</v>
      </c>
      <c r="CI22" s="148">
        <v>0</v>
      </c>
      <c r="CJ22" s="149">
        <v>0</v>
      </c>
      <c r="CK22" s="147">
        <v>0</v>
      </c>
      <c r="CL22" s="158">
        <v>9</v>
      </c>
      <c r="CM22" s="121">
        <v>323537</v>
      </c>
      <c r="CN22" s="160">
        <f t="shared" si="1"/>
        <v>1964</v>
      </c>
      <c r="CO22" s="153">
        <f t="shared" si="2"/>
        <v>12693964</v>
      </c>
      <c r="CP22" s="154">
        <f t="shared" si="3"/>
        <v>1349</v>
      </c>
      <c r="CQ22" s="155">
        <f t="shared" si="4"/>
        <v>8610069</v>
      </c>
      <c r="CR22" s="164">
        <f t="shared" si="5"/>
        <v>520</v>
      </c>
      <c r="CS22" s="165">
        <f t="shared" si="6"/>
        <v>1897939</v>
      </c>
      <c r="CT22" s="156">
        <f t="shared" si="7"/>
        <v>95</v>
      </c>
      <c r="CU22" s="157">
        <f t="shared" si="8"/>
        <v>2185956</v>
      </c>
      <c r="CV22" s="161">
        <v>81</v>
      </c>
      <c r="CW22" s="162">
        <v>1620000</v>
      </c>
      <c r="CX22" s="160">
        <f t="shared" si="9"/>
        <v>2045</v>
      </c>
      <c r="CY22" s="163">
        <f t="shared" si="0"/>
        <v>14313964</v>
      </c>
    </row>
    <row r="23" spans="1:103" ht="21" customHeight="1" x14ac:dyDescent="0.15">
      <c r="A23" s="84">
        <v>18</v>
      </c>
      <c r="B23" s="85">
        <v>39473137</v>
      </c>
      <c r="C23" s="86" t="s">
        <v>42</v>
      </c>
      <c r="D23" s="144">
        <v>105</v>
      </c>
      <c r="E23" s="150">
        <v>804969</v>
      </c>
      <c r="F23" s="149">
        <v>79</v>
      </c>
      <c r="G23" s="147">
        <v>659442</v>
      </c>
      <c r="H23" s="146">
        <v>25</v>
      </c>
      <c r="I23" s="148">
        <v>140290</v>
      </c>
      <c r="J23" s="149">
        <v>1</v>
      </c>
      <c r="K23" s="147">
        <v>5237</v>
      </c>
      <c r="L23" s="144">
        <v>0</v>
      </c>
      <c r="M23" s="145">
        <v>0</v>
      </c>
      <c r="N23" s="146">
        <v>0</v>
      </c>
      <c r="O23" s="148">
        <v>0</v>
      </c>
      <c r="P23" s="149">
        <v>0</v>
      </c>
      <c r="Q23" s="147">
        <v>0</v>
      </c>
      <c r="R23" s="146">
        <v>0</v>
      </c>
      <c r="S23" s="147">
        <v>0</v>
      </c>
      <c r="T23" s="144">
        <v>0</v>
      </c>
      <c r="U23" s="150">
        <v>0</v>
      </c>
      <c r="V23" s="149">
        <v>0</v>
      </c>
      <c r="W23" s="147">
        <v>0</v>
      </c>
      <c r="X23" s="146">
        <v>0</v>
      </c>
      <c r="Y23" s="147">
        <v>0</v>
      </c>
      <c r="Z23" s="149">
        <v>0</v>
      </c>
      <c r="AA23" s="147">
        <v>0</v>
      </c>
      <c r="AB23" s="144">
        <v>1275</v>
      </c>
      <c r="AC23" s="150">
        <v>5774185</v>
      </c>
      <c r="AD23" s="149">
        <v>633</v>
      </c>
      <c r="AE23" s="147">
        <v>3160053</v>
      </c>
      <c r="AF23" s="146">
        <v>595</v>
      </c>
      <c r="AG23" s="147">
        <v>1746149</v>
      </c>
      <c r="AH23" s="149">
        <v>47</v>
      </c>
      <c r="AI23" s="147">
        <v>867983</v>
      </c>
      <c r="AJ23" s="144">
        <v>32</v>
      </c>
      <c r="AK23" s="150">
        <v>828931</v>
      </c>
      <c r="AL23" s="149">
        <v>26</v>
      </c>
      <c r="AM23" s="147">
        <v>608548</v>
      </c>
      <c r="AN23" s="146">
        <v>4</v>
      </c>
      <c r="AO23" s="147">
        <v>191647</v>
      </c>
      <c r="AP23" s="149">
        <v>2</v>
      </c>
      <c r="AQ23" s="147">
        <v>28736</v>
      </c>
      <c r="AR23" s="144">
        <v>0</v>
      </c>
      <c r="AS23" s="150">
        <v>0</v>
      </c>
      <c r="AT23" s="149">
        <v>0</v>
      </c>
      <c r="AU23" s="147">
        <v>0</v>
      </c>
      <c r="AV23" s="146">
        <v>0</v>
      </c>
      <c r="AW23" s="148">
        <v>0</v>
      </c>
      <c r="AX23" s="149">
        <v>0</v>
      </c>
      <c r="AY23" s="151">
        <v>0</v>
      </c>
      <c r="AZ23" s="144">
        <v>0</v>
      </c>
      <c r="BA23" s="150">
        <v>0</v>
      </c>
      <c r="BB23" s="149">
        <v>0</v>
      </c>
      <c r="BC23" s="147">
        <v>0</v>
      </c>
      <c r="BD23" s="146">
        <v>0</v>
      </c>
      <c r="BE23" s="148">
        <v>0</v>
      </c>
      <c r="BF23" s="149">
        <v>0</v>
      </c>
      <c r="BG23" s="147">
        <v>0</v>
      </c>
      <c r="BH23" s="144">
        <v>20</v>
      </c>
      <c r="BI23" s="150">
        <v>405132</v>
      </c>
      <c r="BJ23" s="149">
        <v>18</v>
      </c>
      <c r="BK23" s="147">
        <v>174148</v>
      </c>
      <c r="BL23" s="146">
        <v>0</v>
      </c>
      <c r="BM23" s="148">
        <v>0</v>
      </c>
      <c r="BN23" s="149">
        <v>2</v>
      </c>
      <c r="BO23" s="147">
        <v>230984</v>
      </c>
      <c r="BP23" s="152">
        <v>0</v>
      </c>
      <c r="BQ23" s="153">
        <v>0</v>
      </c>
      <c r="BR23" s="154">
        <v>0</v>
      </c>
      <c r="BS23" s="155">
        <v>0</v>
      </c>
      <c r="BT23" s="164">
        <v>0</v>
      </c>
      <c r="BU23" s="165">
        <v>0</v>
      </c>
      <c r="BV23" s="156">
        <v>0</v>
      </c>
      <c r="BW23" s="157">
        <v>0</v>
      </c>
      <c r="BX23" s="154">
        <v>0</v>
      </c>
      <c r="BY23" s="157">
        <v>0</v>
      </c>
      <c r="BZ23" s="158">
        <v>0</v>
      </c>
      <c r="CA23" s="159">
        <v>0</v>
      </c>
      <c r="CB23" s="120">
        <v>0</v>
      </c>
      <c r="CC23" s="121">
        <v>0</v>
      </c>
      <c r="CD23" s="144">
        <v>0</v>
      </c>
      <c r="CE23" s="150">
        <v>0</v>
      </c>
      <c r="CF23" s="149">
        <v>0</v>
      </c>
      <c r="CG23" s="147">
        <v>0</v>
      </c>
      <c r="CH23" s="146">
        <v>0</v>
      </c>
      <c r="CI23" s="148">
        <v>0</v>
      </c>
      <c r="CJ23" s="149">
        <v>0</v>
      </c>
      <c r="CK23" s="147">
        <v>0</v>
      </c>
      <c r="CL23" s="158">
        <v>1</v>
      </c>
      <c r="CM23" s="121">
        <v>3435</v>
      </c>
      <c r="CN23" s="160">
        <f t="shared" si="1"/>
        <v>1433</v>
      </c>
      <c r="CO23" s="153">
        <f t="shared" si="2"/>
        <v>7816652</v>
      </c>
      <c r="CP23" s="154">
        <f t="shared" si="3"/>
        <v>757</v>
      </c>
      <c r="CQ23" s="155">
        <f t="shared" si="4"/>
        <v>4605626</v>
      </c>
      <c r="CR23" s="164">
        <f t="shared" si="5"/>
        <v>624</v>
      </c>
      <c r="CS23" s="165">
        <f t="shared" si="6"/>
        <v>2078086</v>
      </c>
      <c r="CT23" s="156">
        <f t="shared" si="7"/>
        <v>52</v>
      </c>
      <c r="CU23" s="157">
        <f t="shared" si="8"/>
        <v>1132940</v>
      </c>
      <c r="CV23" s="161">
        <v>36</v>
      </c>
      <c r="CW23" s="162">
        <v>720000</v>
      </c>
      <c r="CX23" s="160">
        <f t="shared" si="9"/>
        <v>1469</v>
      </c>
      <c r="CY23" s="163">
        <f t="shared" si="0"/>
        <v>8536652</v>
      </c>
    </row>
    <row r="24" spans="1:103" ht="21" customHeight="1" x14ac:dyDescent="0.15">
      <c r="A24" s="84">
        <v>19</v>
      </c>
      <c r="B24" s="85">
        <v>39473145</v>
      </c>
      <c r="C24" s="86" t="s">
        <v>43</v>
      </c>
      <c r="D24" s="144">
        <v>261</v>
      </c>
      <c r="E24" s="150">
        <v>1178077</v>
      </c>
      <c r="F24" s="149">
        <v>198</v>
      </c>
      <c r="G24" s="147">
        <v>943893</v>
      </c>
      <c r="H24" s="146">
        <v>27</v>
      </c>
      <c r="I24" s="148">
        <v>99922</v>
      </c>
      <c r="J24" s="149">
        <v>36</v>
      </c>
      <c r="K24" s="147">
        <v>134262</v>
      </c>
      <c r="L24" s="144">
        <v>0</v>
      </c>
      <c r="M24" s="145">
        <v>0</v>
      </c>
      <c r="N24" s="146">
        <v>0</v>
      </c>
      <c r="O24" s="148">
        <v>0</v>
      </c>
      <c r="P24" s="149">
        <v>0</v>
      </c>
      <c r="Q24" s="147">
        <v>0</v>
      </c>
      <c r="R24" s="146">
        <v>0</v>
      </c>
      <c r="S24" s="147">
        <v>0</v>
      </c>
      <c r="T24" s="144">
        <v>16</v>
      </c>
      <c r="U24" s="150">
        <v>313957</v>
      </c>
      <c r="V24" s="149">
        <v>15</v>
      </c>
      <c r="W24" s="147">
        <v>283941</v>
      </c>
      <c r="X24" s="146">
        <v>0</v>
      </c>
      <c r="Y24" s="147">
        <v>0</v>
      </c>
      <c r="Z24" s="149">
        <v>1</v>
      </c>
      <c r="AA24" s="147">
        <v>30016</v>
      </c>
      <c r="AB24" s="144">
        <v>2669</v>
      </c>
      <c r="AC24" s="150">
        <v>16462581</v>
      </c>
      <c r="AD24" s="149">
        <v>1118</v>
      </c>
      <c r="AE24" s="147">
        <v>6698644</v>
      </c>
      <c r="AF24" s="146">
        <v>1353</v>
      </c>
      <c r="AG24" s="147">
        <v>5248883</v>
      </c>
      <c r="AH24" s="149">
        <v>198</v>
      </c>
      <c r="AI24" s="147">
        <v>4515054</v>
      </c>
      <c r="AJ24" s="144">
        <v>55</v>
      </c>
      <c r="AK24" s="150">
        <v>2031175</v>
      </c>
      <c r="AL24" s="149">
        <v>39</v>
      </c>
      <c r="AM24" s="147">
        <v>1491436</v>
      </c>
      <c r="AN24" s="146">
        <v>10</v>
      </c>
      <c r="AO24" s="147">
        <v>362099</v>
      </c>
      <c r="AP24" s="149">
        <v>6</v>
      </c>
      <c r="AQ24" s="147">
        <v>177640</v>
      </c>
      <c r="AR24" s="144">
        <v>0</v>
      </c>
      <c r="AS24" s="150">
        <v>0</v>
      </c>
      <c r="AT24" s="149">
        <v>0</v>
      </c>
      <c r="AU24" s="147">
        <v>0</v>
      </c>
      <c r="AV24" s="146">
        <v>0</v>
      </c>
      <c r="AW24" s="148">
        <v>0</v>
      </c>
      <c r="AX24" s="149">
        <v>0</v>
      </c>
      <c r="AY24" s="151">
        <v>0</v>
      </c>
      <c r="AZ24" s="144">
        <v>0</v>
      </c>
      <c r="BA24" s="150">
        <v>0</v>
      </c>
      <c r="BB24" s="149">
        <v>0</v>
      </c>
      <c r="BC24" s="147">
        <v>0</v>
      </c>
      <c r="BD24" s="146">
        <v>0</v>
      </c>
      <c r="BE24" s="148">
        <v>0</v>
      </c>
      <c r="BF24" s="149">
        <v>0</v>
      </c>
      <c r="BG24" s="147">
        <v>0</v>
      </c>
      <c r="BH24" s="144">
        <v>86</v>
      </c>
      <c r="BI24" s="150">
        <v>1400089</v>
      </c>
      <c r="BJ24" s="149">
        <v>66</v>
      </c>
      <c r="BK24" s="147">
        <v>810785</v>
      </c>
      <c r="BL24" s="146">
        <v>11</v>
      </c>
      <c r="BM24" s="148">
        <v>342428</v>
      </c>
      <c r="BN24" s="149">
        <v>9</v>
      </c>
      <c r="BO24" s="147">
        <v>246876</v>
      </c>
      <c r="BP24" s="152">
        <v>0</v>
      </c>
      <c r="BQ24" s="153">
        <v>0</v>
      </c>
      <c r="BR24" s="154">
        <v>0</v>
      </c>
      <c r="BS24" s="155">
        <v>0</v>
      </c>
      <c r="BT24" s="164">
        <v>0</v>
      </c>
      <c r="BU24" s="165">
        <v>0</v>
      </c>
      <c r="BV24" s="156">
        <v>0</v>
      </c>
      <c r="BW24" s="157">
        <v>0</v>
      </c>
      <c r="BX24" s="154">
        <v>0</v>
      </c>
      <c r="BY24" s="157">
        <v>0</v>
      </c>
      <c r="BZ24" s="158">
        <v>86</v>
      </c>
      <c r="CA24" s="159">
        <v>356375</v>
      </c>
      <c r="CB24" s="120">
        <v>0</v>
      </c>
      <c r="CC24" s="121">
        <v>0</v>
      </c>
      <c r="CD24" s="144">
        <v>0</v>
      </c>
      <c r="CE24" s="150">
        <v>0</v>
      </c>
      <c r="CF24" s="149">
        <v>0</v>
      </c>
      <c r="CG24" s="147">
        <v>0</v>
      </c>
      <c r="CH24" s="146">
        <v>0</v>
      </c>
      <c r="CI24" s="148">
        <v>0</v>
      </c>
      <c r="CJ24" s="149">
        <v>0</v>
      </c>
      <c r="CK24" s="147">
        <v>0</v>
      </c>
      <c r="CL24" s="158">
        <v>9</v>
      </c>
      <c r="CM24" s="121">
        <v>294102</v>
      </c>
      <c r="CN24" s="160">
        <f t="shared" si="1"/>
        <v>3182</v>
      </c>
      <c r="CO24" s="153">
        <f t="shared" si="2"/>
        <v>22036356</v>
      </c>
      <c r="CP24" s="154">
        <f t="shared" si="3"/>
        <v>1531</v>
      </c>
      <c r="CQ24" s="155">
        <f t="shared" si="4"/>
        <v>10879176</v>
      </c>
      <c r="CR24" s="164">
        <f t="shared" si="5"/>
        <v>1401</v>
      </c>
      <c r="CS24" s="165">
        <f t="shared" si="6"/>
        <v>6053332</v>
      </c>
      <c r="CT24" s="156">
        <f t="shared" si="7"/>
        <v>250</v>
      </c>
      <c r="CU24" s="157">
        <f t="shared" si="8"/>
        <v>5103848</v>
      </c>
      <c r="CV24" s="161">
        <v>100</v>
      </c>
      <c r="CW24" s="162">
        <v>2000000</v>
      </c>
      <c r="CX24" s="160">
        <f t="shared" si="9"/>
        <v>3282</v>
      </c>
      <c r="CY24" s="163">
        <f t="shared" si="0"/>
        <v>24036356</v>
      </c>
    </row>
    <row r="25" spans="1:103" ht="21" customHeight="1" x14ac:dyDescent="0.15">
      <c r="A25" s="84">
        <v>20</v>
      </c>
      <c r="B25" s="85">
        <v>39473152</v>
      </c>
      <c r="C25" s="86" t="s">
        <v>44</v>
      </c>
      <c r="D25" s="144">
        <v>7</v>
      </c>
      <c r="E25" s="150">
        <v>17911</v>
      </c>
      <c r="F25" s="149">
        <v>7</v>
      </c>
      <c r="G25" s="147">
        <v>17911</v>
      </c>
      <c r="H25" s="146">
        <v>0</v>
      </c>
      <c r="I25" s="148">
        <v>0</v>
      </c>
      <c r="J25" s="149">
        <v>0</v>
      </c>
      <c r="K25" s="147">
        <v>0</v>
      </c>
      <c r="L25" s="144">
        <v>0</v>
      </c>
      <c r="M25" s="145">
        <v>0</v>
      </c>
      <c r="N25" s="146">
        <v>0</v>
      </c>
      <c r="O25" s="148">
        <v>0</v>
      </c>
      <c r="P25" s="149">
        <v>0</v>
      </c>
      <c r="Q25" s="147">
        <v>0</v>
      </c>
      <c r="R25" s="146">
        <v>0</v>
      </c>
      <c r="S25" s="147">
        <v>0</v>
      </c>
      <c r="T25" s="144">
        <v>0</v>
      </c>
      <c r="U25" s="150">
        <v>0</v>
      </c>
      <c r="V25" s="149">
        <v>0</v>
      </c>
      <c r="W25" s="147">
        <v>0</v>
      </c>
      <c r="X25" s="146">
        <v>0</v>
      </c>
      <c r="Y25" s="147">
        <v>0</v>
      </c>
      <c r="Z25" s="149">
        <v>0</v>
      </c>
      <c r="AA25" s="147">
        <v>0</v>
      </c>
      <c r="AB25" s="144">
        <v>1302</v>
      </c>
      <c r="AC25" s="150">
        <v>6292967</v>
      </c>
      <c r="AD25" s="149">
        <v>886</v>
      </c>
      <c r="AE25" s="147">
        <v>4406862</v>
      </c>
      <c r="AF25" s="146">
        <v>358</v>
      </c>
      <c r="AG25" s="147">
        <v>1282672</v>
      </c>
      <c r="AH25" s="149">
        <v>58</v>
      </c>
      <c r="AI25" s="147">
        <v>603433</v>
      </c>
      <c r="AJ25" s="144">
        <v>13</v>
      </c>
      <c r="AK25" s="150">
        <v>366911</v>
      </c>
      <c r="AL25" s="149">
        <v>10</v>
      </c>
      <c r="AM25" s="147">
        <v>304579</v>
      </c>
      <c r="AN25" s="146">
        <v>1</v>
      </c>
      <c r="AO25" s="147">
        <v>26754</v>
      </c>
      <c r="AP25" s="149">
        <v>2</v>
      </c>
      <c r="AQ25" s="147">
        <v>35578</v>
      </c>
      <c r="AR25" s="144">
        <v>3</v>
      </c>
      <c r="AS25" s="150">
        <v>26824</v>
      </c>
      <c r="AT25" s="149">
        <v>1</v>
      </c>
      <c r="AU25" s="147">
        <v>23562</v>
      </c>
      <c r="AV25" s="146">
        <v>0</v>
      </c>
      <c r="AW25" s="148">
        <v>0</v>
      </c>
      <c r="AX25" s="149">
        <v>2</v>
      </c>
      <c r="AY25" s="151">
        <v>3262</v>
      </c>
      <c r="AZ25" s="144">
        <v>0</v>
      </c>
      <c r="BA25" s="150">
        <v>0</v>
      </c>
      <c r="BB25" s="149">
        <v>0</v>
      </c>
      <c r="BC25" s="147">
        <v>0</v>
      </c>
      <c r="BD25" s="146">
        <v>0</v>
      </c>
      <c r="BE25" s="148">
        <v>0</v>
      </c>
      <c r="BF25" s="149">
        <v>0</v>
      </c>
      <c r="BG25" s="147">
        <v>0</v>
      </c>
      <c r="BH25" s="144">
        <v>12</v>
      </c>
      <c r="BI25" s="150">
        <v>311069</v>
      </c>
      <c r="BJ25" s="149">
        <v>9</v>
      </c>
      <c r="BK25" s="147">
        <v>103340</v>
      </c>
      <c r="BL25" s="146">
        <v>3</v>
      </c>
      <c r="BM25" s="148">
        <v>207729</v>
      </c>
      <c r="BN25" s="149">
        <v>0</v>
      </c>
      <c r="BO25" s="147">
        <v>0</v>
      </c>
      <c r="BP25" s="152">
        <v>0</v>
      </c>
      <c r="BQ25" s="153">
        <v>0</v>
      </c>
      <c r="BR25" s="154">
        <v>0</v>
      </c>
      <c r="BS25" s="155">
        <v>0</v>
      </c>
      <c r="BT25" s="164">
        <v>0</v>
      </c>
      <c r="BU25" s="165">
        <v>0</v>
      </c>
      <c r="BV25" s="156">
        <v>0</v>
      </c>
      <c r="BW25" s="157">
        <v>0</v>
      </c>
      <c r="BX25" s="154">
        <v>0</v>
      </c>
      <c r="BY25" s="157">
        <v>0</v>
      </c>
      <c r="BZ25" s="158">
        <v>0</v>
      </c>
      <c r="CA25" s="159">
        <v>0</v>
      </c>
      <c r="CB25" s="120">
        <v>0</v>
      </c>
      <c r="CC25" s="121">
        <v>0</v>
      </c>
      <c r="CD25" s="144">
        <v>0</v>
      </c>
      <c r="CE25" s="150">
        <v>0</v>
      </c>
      <c r="CF25" s="149">
        <v>0</v>
      </c>
      <c r="CG25" s="147">
        <v>0</v>
      </c>
      <c r="CH25" s="146">
        <v>0</v>
      </c>
      <c r="CI25" s="148">
        <v>0</v>
      </c>
      <c r="CJ25" s="149">
        <v>0</v>
      </c>
      <c r="CK25" s="147">
        <v>0</v>
      </c>
      <c r="CL25" s="158">
        <v>2</v>
      </c>
      <c r="CM25" s="121">
        <v>32491</v>
      </c>
      <c r="CN25" s="160">
        <f t="shared" si="1"/>
        <v>1339</v>
      </c>
      <c r="CO25" s="153">
        <f t="shared" si="2"/>
        <v>7048173</v>
      </c>
      <c r="CP25" s="154">
        <f t="shared" si="3"/>
        <v>915</v>
      </c>
      <c r="CQ25" s="155">
        <f t="shared" si="4"/>
        <v>4888745</v>
      </c>
      <c r="CR25" s="164">
        <f t="shared" si="5"/>
        <v>362</v>
      </c>
      <c r="CS25" s="165">
        <f t="shared" si="6"/>
        <v>1517155</v>
      </c>
      <c r="CT25" s="156">
        <f t="shared" si="7"/>
        <v>62</v>
      </c>
      <c r="CU25" s="157">
        <f t="shared" si="8"/>
        <v>642273</v>
      </c>
      <c r="CV25" s="161">
        <v>61</v>
      </c>
      <c r="CW25" s="162">
        <v>1220000</v>
      </c>
      <c r="CX25" s="160">
        <f t="shared" si="9"/>
        <v>1400</v>
      </c>
      <c r="CY25" s="163">
        <f t="shared" si="0"/>
        <v>8268173</v>
      </c>
    </row>
    <row r="26" spans="1:103" ht="21" customHeight="1" x14ac:dyDescent="0.15">
      <c r="A26" s="84">
        <v>21</v>
      </c>
      <c r="B26" s="85">
        <v>39473244</v>
      </c>
      <c r="C26" s="86" t="s">
        <v>176</v>
      </c>
      <c r="D26" s="144">
        <v>658</v>
      </c>
      <c r="E26" s="150">
        <v>4170524</v>
      </c>
      <c r="F26" s="149">
        <v>382</v>
      </c>
      <c r="G26" s="147">
        <v>2727959</v>
      </c>
      <c r="H26" s="146">
        <v>145</v>
      </c>
      <c r="I26" s="148">
        <v>905780</v>
      </c>
      <c r="J26" s="149">
        <v>131</v>
      </c>
      <c r="K26" s="147">
        <v>536785</v>
      </c>
      <c r="L26" s="144">
        <v>76</v>
      </c>
      <c r="M26" s="145">
        <v>1309795</v>
      </c>
      <c r="N26" s="146">
        <v>65</v>
      </c>
      <c r="O26" s="148">
        <v>1255987</v>
      </c>
      <c r="P26" s="149">
        <v>11</v>
      </c>
      <c r="Q26" s="147">
        <v>53808</v>
      </c>
      <c r="R26" s="146">
        <v>0</v>
      </c>
      <c r="S26" s="147">
        <v>0</v>
      </c>
      <c r="T26" s="144">
        <v>270</v>
      </c>
      <c r="U26" s="150">
        <v>6354414</v>
      </c>
      <c r="V26" s="149">
        <v>219</v>
      </c>
      <c r="W26" s="147">
        <v>5440581</v>
      </c>
      <c r="X26" s="146">
        <v>43</v>
      </c>
      <c r="Y26" s="147">
        <v>776808</v>
      </c>
      <c r="Z26" s="149">
        <v>8</v>
      </c>
      <c r="AA26" s="147">
        <v>137025</v>
      </c>
      <c r="AB26" s="144">
        <v>6388</v>
      </c>
      <c r="AC26" s="150">
        <v>33428732</v>
      </c>
      <c r="AD26" s="149">
        <v>3138</v>
      </c>
      <c r="AE26" s="147">
        <v>15886937</v>
      </c>
      <c r="AF26" s="146">
        <v>2895</v>
      </c>
      <c r="AG26" s="147">
        <v>8872735</v>
      </c>
      <c r="AH26" s="149">
        <v>355</v>
      </c>
      <c r="AI26" s="147">
        <v>8669060</v>
      </c>
      <c r="AJ26" s="144">
        <v>112</v>
      </c>
      <c r="AK26" s="150">
        <v>4956089</v>
      </c>
      <c r="AL26" s="149">
        <v>77</v>
      </c>
      <c r="AM26" s="147">
        <v>3757166</v>
      </c>
      <c r="AN26" s="146">
        <v>12</v>
      </c>
      <c r="AO26" s="147">
        <v>516607</v>
      </c>
      <c r="AP26" s="149">
        <v>23</v>
      </c>
      <c r="AQ26" s="147">
        <v>682316</v>
      </c>
      <c r="AR26" s="144">
        <v>1</v>
      </c>
      <c r="AS26" s="150">
        <v>34475</v>
      </c>
      <c r="AT26" s="149">
        <v>0</v>
      </c>
      <c r="AU26" s="147">
        <v>0</v>
      </c>
      <c r="AV26" s="146">
        <v>0</v>
      </c>
      <c r="AW26" s="148">
        <v>0</v>
      </c>
      <c r="AX26" s="149">
        <v>1</v>
      </c>
      <c r="AY26" s="151">
        <v>34475</v>
      </c>
      <c r="AZ26" s="144">
        <v>0</v>
      </c>
      <c r="BA26" s="150">
        <v>0</v>
      </c>
      <c r="BB26" s="149">
        <v>0</v>
      </c>
      <c r="BC26" s="147">
        <v>0</v>
      </c>
      <c r="BD26" s="146">
        <v>0</v>
      </c>
      <c r="BE26" s="148">
        <v>0</v>
      </c>
      <c r="BF26" s="149">
        <v>0</v>
      </c>
      <c r="BG26" s="147">
        <v>0</v>
      </c>
      <c r="BH26" s="144">
        <v>202</v>
      </c>
      <c r="BI26" s="150">
        <v>3383145</v>
      </c>
      <c r="BJ26" s="149">
        <v>181</v>
      </c>
      <c r="BK26" s="147">
        <v>2630553</v>
      </c>
      <c r="BL26" s="146">
        <v>11</v>
      </c>
      <c r="BM26" s="148">
        <v>361704</v>
      </c>
      <c r="BN26" s="149">
        <v>10</v>
      </c>
      <c r="BO26" s="147">
        <v>390888</v>
      </c>
      <c r="BP26" s="152">
        <v>0</v>
      </c>
      <c r="BQ26" s="153">
        <v>0</v>
      </c>
      <c r="BR26" s="154">
        <v>0</v>
      </c>
      <c r="BS26" s="155">
        <v>0</v>
      </c>
      <c r="BT26" s="164">
        <v>0</v>
      </c>
      <c r="BU26" s="165">
        <v>0</v>
      </c>
      <c r="BV26" s="156">
        <v>0</v>
      </c>
      <c r="BW26" s="157">
        <v>0</v>
      </c>
      <c r="BX26" s="154">
        <v>0</v>
      </c>
      <c r="BY26" s="157">
        <v>0</v>
      </c>
      <c r="BZ26" s="158">
        <v>14</v>
      </c>
      <c r="CA26" s="159">
        <v>22419</v>
      </c>
      <c r="CB26" s="120">
        <v>4</v>
      </c>
      <c r="CC26" s="121">
        <v>18600</v>
      </c>
      <c r="CD26" s="144">
        <v>0</v>
      </c>
      <c r="CE26" s="150">
        <v>0</v>
      </c>
      <c r="CF26" s="149">
        <v>0</v>
      </c>
      <c r="CG26" s="147">
        <v>0</v>
      </c>
      <c r="CH26" s="146">
        <v>0</v>
      </c>
      <c r="CI26" s="148">
        <v>0</v>
      </c>
      <c r="CJ26" s="149">
        <v>0</v>
      </c>
      <c r="CK26" s="147">
        <v>0</v>
      </c>
      <c r="CL26" s="158">
        <v>21</v>
      </c>
      <c r="CM26" s="121">
        <v>647959</v>
      </c>
      <c r="CN26" s="160">
        <f t="shared" si="1"/>
        <v>7746</v>
      </c>
      <c r="CO26" s="153">
        <f t="shared" si="2"/>
        <v>54326152</v>
      </c>
      <c r="CP26" s="154">
        <f t="shared" si="3"/>
        <v>4101</v>
      </c>
      <c r="CQ26" s="155">
        <f t="shared" si="4"/>
        <v>32388161</v>
      </c>
      <c r="CR26" s="164">
        <f t="shared" si="5"/>
        <v>3117</v>
      </c>
      <c r="CS26" s="165">
        <f t="shared" si="6"/>
        <v>11487442</v>
      </c>
      <c r="CT26" s="156">
        <f t="shared" si="7"/>
        <v>528</v>
      </c>
      <c r="CU26" s="157">
        <f t="shared" si="8"/>
        <v>10450549</v>
      </c>
      <c r="CV26" s="161">
        <v>261</v>
      </c>
      <c r="CW26" s="162">
        <v>5220000</v>
      </c>
      <c r="CX26" s="160">
        <f t="shared" si="9"/>
        <v>8007</v>
      </c>
      <c r="CY26" s="163">
        <f t="shared" si="0"/>
        <v>59546152</v>
      </c>
    </row>
    <row r="27" spans="1:103" ht="21" customHeight="1" x14ac:dyDescent="0.15">
      <c r="A27" s="84">
        <v>22</v>
      </c>
      <c r="B27" s="85">
        <v>39473251</v>
      </c>
      <c r="C27" s="86" t="s">
        <v>45</v>
      </c>
      <c r="D27" s="144">
        <v>305</v>
      </c>
      <c r="E27" s="150">
        <v>1876231</v>
      </c>
      <c r="F27" s="149">
        <v>162</v>
      </c>
      <c r="G27" s="147">
        <v>1260251</v>
      </c>
      <c r="H27" s="146">
        <v>28</v>
      </c>
      <c r="I27" s="148">
        <v>116550</v>
      </c>
      <c r="J27" s="149">
        <v>115</v>
      </c>
      <c r="K27" s="147">
        <v>499430</v>
      </c>
      <c r="L27" s="144">
        <v>18</v>
      </c>
      <c r="M27" s="145">
        <v>368622</v>
      </c>
      <c r="N27" s="146">
        <v>18</v>
      </c>
      <c r="O27" s="148">
        <v>368622</v>
      </c>
      <c r="P27" s="149">
        <v>0</v>
      </c>
      <c r="Q27" s="147">
        <v>0</v>
      </c>
      <c r="R27" s="146">
        <v>0</v>
      </c>
      <c r="S27" s="147">
        <v>0</v>
      </c>
      <c r="T27" s="144">
        <v>76</v>
      </c>
      <c r="U27" s="150">
        <v>2416625</v>
      </c>
      <c r="V27" s="149">
        <v>66</v>
      </c>
      <c r="W27" s="147">
        <v>2196090</v>
      </c>
      <c r="X27" s="146">
        <v>0</v>
      </c>
      <c r="Y27" s="147">
        <v>0</v>
      </c>
      <c r="Z27" s="149">
        <v>10</v>
      </c>
      <c r="AA27" s="147">
        <v>220535</v>
      </c>
      <c r="AB27" s="144">
        <v>1827</v>
      </c>
      <c r="AC27" s="150">
        <v>13742610</v>
      </c>
      <c r="AD27" s="149">
        <v>870</v>
      </c>
      <c r="AE27" s="147">
        <v>4563554</v>
      </c>
      <c r="AF27" s="146">
        <v>722</v>
      </c>
      <c r="AG27" s="147">
        <v>2626322</v>
      </c>
      <c r="AH27" s="149">
        <v>235</v>
      </c>
      <c r="AI27" s="147">
        <v>6552734</v>
      </c>
      <c r="AJ27" s="144">
        <v>47</v>
      </c>
      <c r="AK27" s="150">
        <v>1469749</v>
      </c>
      <c r="AL27" s="149">
        <v>31</v>
      </c>
      <c r="AM27" s="147">
        <v>1057613</v>
      </c>
      <c r="AN27" s="146">
        <v>6</v>
      </c>
      <c r="AO27" s="147">
        <v>164943</v>
      </c>
      <c r="AP27" s="149">
        <v>10</v>
      </c>
      <c r="AQ27" s="147">
        <v>247193</v>
      </c>
      <c r="AR27" s="144">
        <v>2</v>
      </c>
      <c r="AS27" s="150">
        <v>9558</v>
      </c>
      <c r="AT27" s="149">
        <v>2</v>
      </c>
      <c r="AU27" s="147">
        <v>9558</v>
      </c>
      <c r="AV27" s="146">
        <v>0</v>
      </c>
      <c r="AW27" s="148">
        <v>0</v>
      </c>
      <c r="AX27" s="149">
        <v>0</v>
      </c>
      <c r="AY27" s="151">
        <v>0</v>
      </c>
      <c r="AZ27" s="144">
        <v>0</v>
      </c>
      <c r="BA27" s="150">
        <v>0</v>
      </c>
      <c r="BB27" s="149">
        <v>0</v>
      </c>
      <c r="BC27" s="147">
        <v>0</v>
      </c>
      <c r="BD27" s="146">
        <v>0</v>
      </c>
      <c r="BE27" s="148">
        <v>0</v>
      </c>
      <c r="BF27" s="149">
        <v>0</v>
      </c>
      <c r="BG27" s="147">
        <v>0</v>
      </c>
      <c r="BH27" s="144">
        <v>116</v>
      </c>
      <c r="BI27" s="150">
        <v>1761445</v>
      </c>
      <c r="BJ27" s="149">
        <v>88</v>
      </c>
      <c r="BK27" s="147">
        <v>764488</v>
      </c>
      <c r="BL27" s="146">
        <v>8</v>
      </c>
      <c r="BM27" s="148">
        <v>169386</v>
      </c>
      <c r="BN27" s="149">
        <v>20</v>
      </c>
      <c r="BO27" s="147">
        <v>827571</v>
      </c>
      <c r="BP27" s="152">
        <v>0</v>
      </c>
      <c r="BQ27" s="153">
        <v>0</v>
      </c>
      <c r="BR27" s="154">
        <v>0</v>
      </c>
      <c r="BS27" s="155">
        <v>0</v>
      </c>
      <c r="BT27" s="164">
        <v>0</v>
      </c>
      <c r="BU27" s="165">
        <v>0</v>
      </c>
      <c r="BV27" s="156">
        <v>0</v>
      </c>
      <c r="BW27" s="157">
        <v>0</v>
      </c>
      <c r="BX27" s="154">
        <v>0</v>
      </c>
      <c r="BY27" s="157">
        <v>0</v>
      </c>
      <c r="BZ27" s="158">
        <v>45</v>
      </c>
      <c r="CA27" s="159">
        <v>37535</v>
      </c>
      <c r="CB27" s="120">
        <v>3</v>
      </c>
      <c r="CC27" s="121">
        <v>11750</v>
      </c>
      <c r="CD27" s="144">
        <v>0</v>
      </c>
      <c r="CE27" s="150">
        <v>0</v>
      </c>
      <c r="CF27" s="149">
        <v>0</v>
      </c>
      <c r="CG27" s="147">
        <v>0</v>
      </c>
      <c r="CH27" s="146">
        <v>0</v>
      </c>
      <c r="CI27" s="148">
        <v>0</v>
      </c>
      <c r="CJ27" s="149">
        <v>0</v>
      </c>
      <c r="CK27" s="147">
        <v>0</v>
      </c>
      <c r="CL27" s="158">
        <v>5</v>
      </c>
      <c r="CM27" s="121">
        <v>106763</v>
      </c>
      <c r="CN27" s="160">
        <f t="shared" si="1"/>
        <v>2444</v>
      </c>
      <c r="CO27" s="153">
        <f t="shared" si="2"/>
        <v>21800888</v>
      </c>
      <c r="CP27" s="154">
        <f t="shared" si="3"/>
        <v>1290</v>
      </c>
      <c r="CQ27" s="155">
        <f t="shared" si="4"/>
        <v>10376224</v>
      </c>
      <c r="CR27" s="164">
        <f t="shared" si="5"/>
        <v>764</v>
      </c>
      <c r="CS27" s="165">
        <f t="shared" si="6"/>
        <v>3077201</v>
      </c>
      <c r="CT27" s="156">
        <f t="shared" si="7"/>
        <v>390</v>
      </c>
      <c r="CU27" s="157">
        <f t="shared" si="8"/>
        <v>8347463</v>
      </c>
      <c r="CV27" s="161">
        <v>118</v>
      </c>
      <c r="CW27" s="162">
        <v>2360000</v>
      </c>
      <c r="CX27" s="160">
        <f t="shared" si="9"/>
        <v>2562</v>
      </c>
      <c r="CY27" s="163">
        <f t="shared" si="0"/>
        <v>24160888</v>
      </c>
    </row>
    <row r="28" spans="1:103" ht="21" customHeight="1" x14ac:dyDescent="0.15">
      <c r="A28" s="84">
        <v>23</v>
      </c>
      <c r="B28" s="85">
        <v>39473269</v>
      </c>
      <c r="C28" s="86" t="s">
        <v>46</v>
      </c>
      <c r="D28" s="144">
        <v>593</v>
      </c>
      <c r="E28" s="150">
        <v>2726397</v>
      </c>
      <c r="F28" s="149">
        <v>292</v>
      </c>
      <c r="G28" s="147">
        <v>1387385</v>
      </c>
      <c r="H28" s="146">
        <v>133</v>
      </c>
      <c r="I28" s="148">
        <v>707028</v>
      </c>
      <c r="J28" s="149">
        <v>168</v>
      </c>
      <c r="K28" s="147">
        <v>631984</v>
      </c>
      <c r="L28" s="144">
        <v>49</v>
      </c>
      <c r="M28" s="145">
        <v>800615</v>
      </c>
      <c r="N28" s="146">
        <v>29</v>
      </c>
      <c r="O28" s="148">
        <v>593856</v>
      </c>
      <c r="P28" s="149">
        <v>9</v>
      </c>
      <c r="Q28" s="147">
        <v>97160</v>
      </c>
      <c r="R28" s="146">
        <v>11</v>
      </c>
      <c r="S28" s="147">
        <v>109599</v>
      </c>
      <c r="T28" s="144">
        <v>87</v>
      </c>
      <c r="U28" s="150">
        <v>2220930</v>
      </c>
      <c r="V28" s="149">
        <v>21</v>
      </c>
      <c r="W28" s="147">
        <v>581476</v>
      </c>
      <c r="X28" s="146">
        <v>32</v>
      </c>
      <c r="Y28" s="147">
        <v>891952</v>
      </c>
      <c r="Z28" s="149">
        <v>34</v>
      </c>
      <c r="AA28" s="147">
        <v>747502</v>
      </c>
      <c r="AB28" s="144">
        <v>4383</v>
      </c>
      <c r="AC28" s="150">
        <v>30213058</v>
      </c>
      <c r="AD28" s="149">
        <v>2010</v>
      </c>
      <c r="AE28" s="147">
        <v>11224346</v>
      </c>
      <c r="AF28" s="146">
        <v>1916</v>
      </c>
      <c r="AG28" s="147">
        <v>7260962</v>
      </c>
      <c r="AH28" s="149">
        <v>457</v>
      </c>
      <c r="AI28" s="147">
        <v>11727750</v>
      </c>
      <c r="AJ28" s="144">
        <v>95</v>
      </c>
      <c r="AK28" s="150">
        <v>3288435</v>
      </c>
      <c r="AL28" s="149">
        <v>64</v>
      </c>
      <c r="AM28" s="147">
        <v>2390549</v>
      </c>
      <c r="AN28" s="146">
        <v>15</v>
      </c>
      <c r="AO28" s="147">
        <v>410615</v>
      </c>
      <c r="AP28" s="149">
        <v>16</v>
      </c>
      <c r="AQ28" s="147">
        <v>487271</v>
      </c>
      <c r="AR28" s="144">
        <v>0</v>
      </c>
      <c r="AS28" s="150">
        <v>0</v>
      </c>
      <c r="AT28" s="149">
        <v>0</v>
      </c>
      <c r="AU28" s="147">
        <v>0</v>
      </c>
      <c r="AV28" s="146">
        <v>0</v>
      </c>
      <c r="AW28" s="148">
        <v>0</v>
      </c>
      <c r="AX28" s="149">
        <v>0</v>
      </c>
      <c r="AY28" s="151">
        <v>0</v>
      </c>
      <c r="AZ28" s="144">
        <v>10</v>
      </c>
      <c r="BA28" s="150">
        <v>461117</v>
      </c>
      <c r="BB28" s="149">
        <v>10</v>
      </c>
      <c r="BC28" s="147">
        <v>461117</v>
      </c>
      <c r="BD28" s="146">
        <v>0</v>
      </c>
      <c r="BE28" s="148">
        <v>0</v>
      </c>
      <c r="BF28" s="149">
        <v>0</v>
      </c>
      <c r="BG28" s="147">
        <v>0</v>
      </c>
      <c r="BH28" s="144">
        <v>120</v>
      </c>
      <c r="BI28" s="150">
        <v>1883783</v>
      </c>
      <c r="BJ28" s="149">
        <v>94</v>
      </c>
      <c r="BK28" s="147">
        <v>1120070</v>
      </c>
      <c r="BL28" s="146">
        <v>10</v>
      </c>
      <c r="BM28" s="148">
        <v>366884</v>
      </c>
      <c r="BN28" s="149">
        <v>16</v>
      </c>
      <c r="BO28" s="147">
        <v>396829</v>
      </c>
      <c r="BP28" s="152">
        <v>0</v>
      </c>
      <c r="BQ28" s="153">
        <v>0</v>
      </c>
      <c r="BR28" s="154">
        <v>0</v>
      </c>
      <c r="BS28" s="155">
        <v>0</v>
      </c>
      <c r="BT28" s="164">
        <v>0</v>
      </c>
      <c r="BU28" s="165">
        <v>0</v>
      </c>
      <c r="BV28" s="156">
        <v>0</v>
      </c>
      <c r="BW28" s="157">
        <v>0</v>
      </c>
      <c r="BX28" s="154">
        <v>0</v>
      </c>
      <c r="BY28" s="157">
        <v>0</v>
      </c>
      <c r="BZ28" s="158">
        <v>51</v>
      </c>
      <c r="CA28" s="159">
        <v>91269</v>
      </c>
      <c r="CB28" s="120">
        <v>3</v>
      </c>
      <c r="CC28" s="121">
        <v>11900</v>
      </c>
      <c r="CD28" s="144">
        <v>0</v>
      </c>
      <c r="CE28" s="150">
        <v>0</v>
      </c>
      <c r="CF28" s="149">
        <v>0</v>
      </c>
      <c r="CG28" s="147">
        <v>0</v>
      </c>
      <c r="CH28" s="146">
        <v>0</v>
      </c>
      <c r="CI28" s="148">
        <v>0</v>
      </c>
      <c r="CJ28" s="149">
        <v>0</v>
      </c>
      <c r="CK28" s="147">
        <v>0</v>
      </c>
      <c r="CL28" s="158">
        <v>14</v>
      </c>
      <c r="CM28" s="121">
        <v>304351</v>
      </c>
      <c r="CN28" s="160">
        <f t="shared" si="1"/>
        <v>5405</v>
      </c>
      <c r="CO28" s="153">
        <f t="shared" si="2"/>
        <v>42001855</v>
      </c>
      <c r="CP28" s="154">
        <f t="shared" si="3"/>
        <v>2588</v>
      </c>
      <c r="CQ28" s="155">
        <f t="shared" si="4"/>
        <v>18166319</v>
      </c>
      <c r="CR28" s="164">
        <f t="shared" si="5"/>
        <v>2115</v>
      </c>
      <c r="CS28" s="165">
        <f t="shared" si="6"/>
        <v>9734601</v>
      </c>
      <c r="CT28" s="156">
        <f t="shared" si="7"/>
        <v>702</v>
      </c>
      <c r="CU28" s="157">
        <f t="shared" si="8"/>
        <v>14100935</v>
      </c>
      <c r="CV28" s="161">
        <v>169</v>
      </c>
      <c r="CW28" s="162">
        <v>3380000</v>
      </c>
      <c r="CX28" s="160">
        <f t="shared" si="9"/>
        <v>5574</v>
      </c>
      <c r="CY28" s="163">
        <f t="shared" si="0"/>
        <v>45381855</v>
      </c>
    </row>
    <row r="29" spans="1:103" ht="21" customHeight="1" x14ac:dyDescent="0.15">
      <c r="A29" s="84">
        <v>24</v>
      </c>
      <c r="B29" s="85">
        <v>39473277</v>
      </c>
      <c r="C29" s="86" t="s">
        <v>47</v>
      </c>
      <c r="D29" s="144">
        <v>390</v>
      </c>
      <c r="E29" s="150">
        <v>1768021</v>
      </c>
      <c r="F29" s="149">
        <v>213</v>
      </c>
      <c r="G29" s="147">
        <v>1153565</v>
      </c>
      <c r="H29" s="146">
        <v>70</v>
      </c>
      <c r="I29" s="148">
        <v>267064</v>
      </c>
      <c r="J29" s="149">
        <v>107</v>
      </c>
      <c r="K29" s="147">
        <v>347392</v>
      </c>
      <c r="L29" s="144">
        <v>36</v>
      </c>
      <c r="M29" s="145">
        <v>754845</v>
      </c>
      <c r="N29" s="146">
        <v>18</v>
      </c>
      <c r="O29" s="148">
        <v>573036</v>
      </c>
      <c r="P29" s="149">
        <v>8</v>
      </c>
      <c r="Q29" s="147">
        <v>85520</v>
      </c>
      <c r="R29" s="146">
        <v>10</v>
      </c>
      <c r="S29" s="147">
        <v>96289</v>
      </c>
      <c r="T29" s="144">
        <v>54</v>
      </c>
      <c r="U29" s="150">
        <v>1077438</v>
      </c>
      <c r="V29" s="149">
        <v>38</v>
      </c>
      <c r="W29" s="147">
        <v>692154</v>
      </c>
      <c r="X29" s="146">
        <v>16</v>
      </c>
      <c r="Y29" s="147">
        <v>385284</v>
      </c>
      <c r="Z29" s="149">
        <v>0</v>
      </c>
      <c r="AA29" s="147">
        <v>0</v>
      </c>
      <c r="AB29" s="144">
        <v>3051</v>
      </c>
      <c r="AC29" s="150">
        <v>16699293</v>
      </c>
      <c r="AD29" s="149">
        <v>1585</v>
      </c>
      <c r="AE29" s="147">
        <v>7968764</v>
      </c>
      <c r="AF29" s="146">
        <v>1246</v>
      </c>
      <c r="AG29" s="147">
        <v>4834501</v>
      </c>
      <c r="AH29" s="149">
        <v>220</v>
      </c>
      <c r="AI29" s="147">
        <v>3896028</v>
      </c>
      <c r="AJ29" s="144">
        <v>68</v>
      </c>
      <c r="AK29" s="150">
        <v>2147413</v>
      </c>
      <c r="AL29" s="149">
        <v>45</v>
      </c>
      <c r="AM29" s="147">
        <v>1468802</v>
      </c>
      <c r="AN29" s="146">
        <v>8</v>
      </c>
      <c r="AO29" s="147">
        <v>222539</v>
      </c>
      <c r="AP29" s="149">
        <v>15</v>
      </c>
      <c r="AQ29" s="147">
        <v>456072</v>
      </c>
      <c r="AR29" s="144">
        <v>5</v>
      </c>
      <c r="AS29" s="150">
        <v>24250</v>
      </c>
      <c r="AT29" s="149">
        <v>4</v>
      </c>
      <c r="AU29" s="147">
        <v>19791</v>
      </c>
      <c r="AV29" s="146">
        <v>0</v>
      </c>
      <c r="AW29" s="148">
        <v>0</v>
      </c>
      <c r="AX29" s="149">
        <v>1</v>
      </c>
      <c r="AY29" s="151">
        <v>4459</v>
      </c>
      <c r="AZ29" s="144">
        <v>6</v>
      </c>
      <c r="BA29" s="150">
        <v>1191055</v>
      </c>
      <c r="BB29" s="149">
        <v>6</v>
      </c>
      <c r="BC29" s="147">
        <v>1191055</v>
      </c>
      <c r="BD29" s="146">
        <v>0</v>
      </c>
      <c r="BE29" s="148">
        <v>0</v>
      </c>
      <c r="BF29" s="149">
        <v>0</v>
      </c>
      <c r="BG29" s="147">
        <v>0</v>
      </c>
      <c r="BH29" s="144">
        <v>166</v>
      </c>
      <c r="BI29" s="150">
        <v>2401721</v>
      </c>
      <c r="BJ29" s="149">
        <v>134</v>
      </c>
      <c r="BK29" s="147">
        <v>1384010</v>
      </c>
      <c r="BL29" s="146">
        <v>19</v>
      </c>
      <c r="BM29" s="148">
        <v>499560</v>
      </c>
      <c r="BN29" s="149">
        <v>13</v>
      </c>
      <c r="BO29" s="147">
        <v>518151</v>
      </c>
      <c r="BP29" s="152">
        <v>0</v>
      </c>
      <c r="BQ29" s="153">
        <v>0</v>
      </c>
      <c r="BR29" s="154">
        <v>0</v>
      </c>
      <c r="BS29" s="155">
        <v>0</v>
      </c>
      <c r="BT29" s="164">
        <v>0</v>
      </c>
      <c r="BU29" s="165">
        <v>0</v>
      </c>
      <c r="BV29" s="156">
        <v>0</v>
      </c>
      <c r="BW29" s="157">
        <v>0</v>
      </c>
      <c r="BX29" s="154">
        <v>0</v>
      </c>
      <c r="BY29" s="157">
        <v>0</v>
      </c>
      <c r="BZ29" s="158">
        <v>4</v>
      </c>
      <c r="CA29" s="159">
        <v>8419</v>
      </c>
      <c r="CB29" s="120">
        <v>5</v>
      </c>
      <c r="CC29" s="121">
        <v>17800</v>
      </c>
      <c r="CD29" s="144">
        <v>0</v>
      </c>
      <c r="CE29" s="150">
        <v>0</v>
      </c>
      <c r="CF29" s="149">
        <v>0</v>
      </c>
      <c r="CG29" s="147">
        <v>0</v>
      </c>
      <c r="CH29" s="146">
        <v>0</v>
      </c>
      <c r="CI29" s="148">
        <v>0</v>
      </c>
      <c r="CJ29" s="149">
        <v>0</v>
      </c>
      <c r="CK29" s="147">
        <v>0</v>
      </c>
      <c r="CL29" s="158">
        <v>10</v>
      </c>
      <c r="CM29" s="121">
        <v>239496</v>
      </c>
      <c r="CN29" s="160">
        <f t="shared" si="1"/>
        <v>3795</v>
      </c>
      <c r="CO29" s="153">
        <f t="shared" si="2"/>
        <v>26329751</v>
      </c>
      <c r="CP29" s="154">
        <f t="shared" si="3"/>
        <v>2062</v>
      </c>
      <c r="CQ29" s="155">
        <f t="shared" si="4"/>
        <v>14716892</v>
      </c>
      <c r="CR29" s="164">
        <f t="shared" si="5"/>
        <v>1367</v>
      </c>
      <c r="CS29" s="165">
        <f t="shared" si="6"/>
        <v>6294468</v>
      </c>
      <c r="CT29" s="156">
        <f t="shared" si="7"/>
        <v>366</v>
      </c>
      <c r="CU29" s="157">
        <f t="shared" si="8"/>
        <v>5318391</v>
      </c>
      <c r="CV29" s="161">
        <v>111</v>
      </c>
      <c r="CW29" s="162">
        <v>2220000</v>
      </c>
      <c r="CX29" s="160">
        <f t="shared" si="9"/>
        <v>3906</v>
      </c>
      <c r="CY29" s="163">
        <f t="shared" si="0"/>
        <v>28549751</v>
      </c>
    </row>
    <row r="30" spans="1:103" ht="21" customHeight="1" x14ac:dyDescent="0.15">
      <c r="A30" s="84">
        <v>25</v>
      </c>
      <c r="B30" s="85">
        <v>39473285</v>
      </c>
      <c r="C30" s="86" t="s">
        <v>48</v>
      </c>
      <c r="D30" s="144">
        <v>234</v>
      </c>
      <c r="E30" s="150">
        <v>1122019</v>
      </c>
      <c r="F30" s="149">
        <v>141</v>
      </c>
      <c r="G30" s="147">
        <v>762637</v>
      </c>
      <c r="H30" s="146">
        <v>62</v>
      </c>
      <c r="I30" s="148">
        <v>222183</v>
      </c>
      <c r="J30" s="149">
        <v>31</v>
      </c>
      <c r="K30" s="147">
        <v>137199</v>
      </c>
      <c r="L30" s="144">
        <v>59</v>
      </c>
      <c r="M30" s="145">
        <v>901433</v>
      </c>
      <c r="N30" s="146">
        <v>51</v>
      </c>
      <c r="O30" s="148">
        <v>806725</v>
      </c>
      <c r="P30" s="149">
        <v>0</v>
      </c>
      <c r="Q30" s="147">
        <v>0</v>
      </c>
      <c r="R30" s="146">
        <v>8</v>
      </c>
      <c r="S30" s="147">
        <v>94708</v>
      </c>
      <c r="T30" s="144">
        <v>67</v>
      </c>
      <c r="U30" s="150">
        <v>2024608</v>
      </c>
      <c r="V30" s="149">
        <v>57</v>
      </c>
      <c r="W30" s="147">
        <v>1860716</v>
      </c>
      <c r="X30" s="146">
        <v>6</v>
      </c>
      <c r="Y30" s="147">
        <v>125672</v>
      </c>
      <c r="Z30" s="149">
        <v>4</v>
      </c>
      <c r="AA30" s="147">
        <v>38220</v>
      </c>
      <c r="AB30" s="144">
        <v>3193</v>
      </c>
      <c r="AC30" s="150">
        <v>15571013</v>
      </c>
      <c r="AD30" s="149">
        <v>1813</v>
      </c>
      <c r="AE30" s="147">
        <v>9101494</v>
      </c>
      <c r="AF30" s="146">
        <v>1274</v>
      </c>
      <c r="AG30" s="147">
        <v>4573131</v>
      </c>
      <c r="AH30" s="149">
        <v>106</v>
      </c>
      <c r="AI30" s="147">
        <v>1896388</v>
      </c>
      <c r="AJ30" s="144">
        <v>62</v>
      </c>
      <c r="AK30" s="150">
        <v>2234429</v>
      </c>
      <c r="AL30" s="149">
        <v>48</v>
      </c>
      <c r="AM30" s="147">
        <v>1762082</v>
      </c>
      <c r="AN30" s="146">
        <v>9</v>
      </c>
      <c r="AO30" s="147">
        <v>288393</v>
      </c>
      <c r="AP30" s="149">
        <v>5</v>
      </c>
      <c r="AQ30" s="147">
        <v>183954</v>
      </c>
      <c r="AR30" s="144">
        <v>1</v>
      </c>
      <c r="AS30" s="150">
        <v>8316</v>
      </c>
      <c r="AT30" s="149">
        <v>1</v>
      </c>
      <c r="AU30" s="147">
        <v>8316</v>
      </c>
      <c r="AV30" s="146">
        <v>0</v>
      </c>
      <c r="AW30" s="148">
        <v>0</v>
      </c>
      <c r="AX30" s="149">
        <v>0</v>
      </c>
      <c r="AY30" s="151">
        <v>0</v>
      </c>
      <c r="AZ30" s="144">
        <v>0</v>
      </c>
      <c r="BA30" s="150">
        <v>0</v>
      </c>
      <c r="BB30" s="149">
        <v>0</v>
      </c>
      <c r="BC30" s="147">
        <v>0</v>
      </c>
      <c r="BD30" s="146">
        <v>0</v>
      </c>
      <c r="BE30" s="148">
        <v>0</v>
      </c>
      <c r="BF30" s="149">
        <v>0</v>
      </c>
      <c r="BG30" s="147">
        <v>0</v>
      </c>
      <c r="BH30" s="144">
        <v>97</v>
      </c>
      <c r="BI30" s="150">
        <v>1405182</v>
      </c>
      <c r="BJ30" s="149">
        <v>83</v>
      </c>
      <c r="BK30" s="147">
        <v>1023069</v>
      </c>
      <c r="BL30" s="146">
        <v>1</v>
      </c>
      <c r="BM30" s="148">
        <v>44301</v>
      </c>
      <c r="BN30" s="149">
        <v>13</v>
      </c>
      <c r="BO30" s="147">
        <v>337812</v>
      </c>
      <c r="BP30" s="152">
        <v>0</v>
      </c>
      <c r="BQ30" s="153">
        <v>0</v>
      </c>
      <c r="BR30" s="154">
        <v>0</v>
      </c>
      <c r="BS30" s="155">
        <v>0</v>
      </c>
      <c r="BT30" s="164">
        <v>0</v>
      </c>
      <c r="BU30" s="165">
        <v>0</v>
      </c>
      <c r="BV30" s="156">
        <v>0</v>
      </c>
      <c r="BW30" s="157">
        <v>0</v>
      </c>
      <c r="BX30" s="154">
        <v>0</v>
      </c>
      <c r="BY30" s="157">
        <v>0</v>
      </c>
      <c r="BZ30" s="158">
        <v>2</v>
      </c>
      <c r="CA30" s="159">
        <v>4682</v>
      </c>
      <c r="CB30" s="120">
        <v>3</v>
      </c>
      <c r="CC30" s="121">
        <v>12400</v>
      </c>
      <c r="CD30" s="144">
        <v>0</v>
      </c>
      <c r="CE30" s="150">
        <v>0</v>
      </c>
      <c r="CF30" s="149">
        <v>0</v>
      </c>
      <c r="CG30" s="147">
        <v>0</v>
      </c>
      <c r="CH30" s="146">
        <v>0</v>
      </c>
      <c r="CI30" s="148">
        <v>0</v>
      </c>
      <c r="CJ30" s="149">
        <v>0</v>
      </c>
      <c r="CK30" s="147">
        <v>0</v>
      </c>
      <c r="CL30" s="158">
        <v>2</v>
      </c>
      <c r="CM30" s="121">
        <v>66572</v>
      </c>
      <c r="CN30" s="160">
        <f t="shared" si="1"/>
        <v>3720</v>
      </c>
      <c r="CO30" s="153">
        <f t="shared" si="2"/>
        <v>23350654</v>
      </c>
      <c r="CP30" s="154">
        <f t="shared" si="3"/>
        <v>2201</v>
      </c>
      <c r="CQ30" s="155">
        <f t="shared" si="4"/>
        <v>15408693</v>
      </c>
      <c r="CR30" s="164">
        <f t="shared" si="5"/>
        <v>1352</v>
      </c>
      <c r="CS30" s="165">
        <f t="shared" si="6"/>
        <v>5253680</v>
      </c>
      <c r="CT30" s="156">
        <f t="shared" si="7"/>
        <v>167</v>
      </c>
      <c r="CU30" s="157">
        <f t="shared" si="8"/>
        <v>2688281</v>
      </c>
      <c r="CV30" s="161">
        <v>114</v>
      </c>
      <c r="CW30" s="162">
        <v>2280000</v>
      </c>
      <c r="CX30" s="160">
        <f t="shared" si="9"/>
        <v>3834</v>
      </c>
      <c r="CY30" s="163">
        <f t="shared" si="0"/>
        <v>25630654</v>
      </c>
    </row>
    <row r="31" spans="1:103" ht="21" customHeight="1" x14ac:dyDescent="0.15">
      <c r="A31" s="84">
        <v>26</v>
      </c>
      <c r="B31" s="85">
        <v>39473293</v>
      </c>
      <c r="C31" s="86" t="s">
        <v>49</v>
      </c>
      <c r="D31" s="144">
        <v>623</v>
      </c>
      <c r="E31" s="150">
        <v>3387284</v>
      </c>
      <c r="F31" s="149">
        <v>323</v>
      </c>
      <c r="G31" s="147">
        <v>1771271</v>
      </c>
      <c r="H31" s="146">
        <v>183</v>
      </c>
      <c r="I31" s="148">
        <v>924016</v>
      </c>
      <c r="J31" s="149">
        <v>117</v>
      </c>
      <c r="K31" s="147">
        <v>691997</v>
      </c>
      <c r="L31" s="144">
        <v>112</v>
      </c>
      <c r="M31" s="145">
        <v>2181365</v>
      </c>
      <c r="N31" s="146">
        <v>88</v>
      </c>
      <c r="O31" s="148">
        <v>1676945</v>
      </c>
      <c r="P31" s="149">
        <v>24</v>
      </c>
      <c r="Q31" s="147">
        <v>504420</v>
      </c>
      <c r="R31" s="146">
        <v>0</v>
      </c>
      <c r="S31" s="147">
        <v>0</v>
      </c>
      <c r="T31" s="144">
        <v>190</v>
      </c>
      <c r="U31" s="150">
        <v>5027317</v>
      </c>
      <c r="V31" s="149">
        <v>117</v>
      </c>
      <c r="W31" s="147">
        <v>3582937</v>
      </c>
      <c r="X31" s="146">
        <v>73</v>
      </c>
      <c r="Y31" s="147">
        <v>1444380</v>
      </c>
      <c r="Z31" s="149">
        <v>0</v>
      </c>
      <c r="AA31" s="147">
        <v>0</v>
      </c>
      <c r="AB31" s="144">
        <v>7321</v>
      </c>
      <c r="AC31" s="150">
        <v>34132164</v>
      </c>
      <c r="AD31" s="149">
        <v>3342</v>
      </c>
      <c r="AE31" s="147">
        <v>14975115</v>
      </c>
      <c r="AF31" s="146">
        <v>3706</v>
      </c>
      <c r="AG31" s="147">
        <v>13442001</v>
      </c>
      <c r="AH31" s="149">
        <v>273</v>
      </c>
      <c r="AI31" s="147">
        <v>5715048</v>
      </c>
      <c r="AJ31" s="144">
        <v>97</v>
      </c>
      <c r="AK31" s="150">
        <v>3779514</v>
      </c>
      <c r="AL31" s="149">
        <v>73</v>
      </c>
      <c r="AM31" s="147">
        <v>2914357</v>
      </c>
      <c r="AN31" s="146">
        <v>22</v>
      </c>
      <c r="AO31" s="147">
        <v>793221</v>
      </c>
      <c r="AP31" s="149">
        <v>2</v>
      </c>
      <c r="AQ31" s="147">
        <v>71936</v>
      </c>
      <c r="AR31" s="144">
        <v>0</v>
      </c>
      <c r="AS31" s="150">
        <v>0</v>
      </c>
      <c r="AT31" s="149">
        <v>0</v>
      </c>
      <c r="AU31" s="147">
        <v>0</v>
      </c>
      <c r="AV31" s="146">
        <v>0</v>
      </c>
      <c r="AW31" s="148">
        <v>0</v>
      </c>
      <c r="AX31" s="149">
        <v>0</v>
      </c>
      <c r="AY31" s="151">
        <v>0</v>
      </c>
      <c r="AZ31" s="144">
        <v>0</v>
      </c>
      <c r="BA31" s="150">
        <v>0</v>
      </c>
      <c r="BB31" s="149">
        <v>0</v>
      </c>
      <c r="BC31" s="147">
        <v>0</v>
      </c>
      <c r="BD31" s="146">
        <v>0</v>
      </c>
      <c r="BE31" s="148">
        <v>0</v>
      </c>
      <c r="BF31" s="149">
        <v>0</v>
      </c>
      <c r="BG31" s="147">
        <v>0</v>
      </c>
      <c r="BH31" s="144">
        <v>179</v>
      </c>
      <c r="BI31" s="150">
        <v>2303048</v>
      </c>
      <c r="BJ31" s="149">
        <v>158</v>
      </c>
      <c r="BK31" s="147">
        <v>1904436</v>
      </c>
      <c r="BL31" s="146">
        <v>19</v>
      </c>
      <c r="BM31" s="148">
        <v>237056</v>
      </c>
      <c r="BN31" s="149">
        <v>2</v>
      </c>
      <c r="BO31" s="147">
        <v>161556</v>
      </c>
      <c r="BP31" s="152">
        <v>0</v>
      </c>
      <c r="BQ31" s="153">
        <v>0</v>
      </c>
      <c r="BR31" s="154">
        <v>0</v>
      </c>
      <c r="BS31" s="155">
        <v>0</v>
      </c>
      <c r="BT31" s="164">
        <v>0</v>
      </c>
      <c r="BU31" s="165">
        <v>0</v>
      </c>
      <c r="BV31" s="156">
        <v>0</v>
      </c>
      <c r="BW31" s="157">
        <v>0</v>
      </c>
      <c r="BX31" s="154">
        <v>0</v>
      </c>
      <c r="BY31" s="157">
        <v>0</v>
      </c>
      <c r="BZ31" s="158">
        <v>85</v>
      </c>
      <c r="CA31" s="159">
        <v>103136</v>
      </c>
      <c r="CB31" s="120">
        <v>5</v>
      </c>
      <c r="CC31" s="121">
        <v>19150</v>
      </c>
      <c r="CD31" s="144">
        <v>0</v>
      </c>
      <c r="CE31" s="150">
        <v>0</v>
      </c>
      <c r="CF31" s="149">
        <v>0</v>
      </c>
      <c r="CG31" s="147">
        <v>0</v>
      </c>
      <c r="CH31" s="146">
        <v>0</v>
      </c>
      <c r="CI31" s="148">
        <v>0</v>
      </c>
      <c r="CJ31" s="149">
        <v>0</v>
      </c>
      <c r="CK31" s="147">
        <v>0</v>
      </c>
      <c r="CL31" s="158">
        <v>27</v>
      </c>
      <c r="CM31" s="121">
        <v>873324</v>
      </c>
      <c r="CN31" s="160">
        <f t="shared" si="1"/>
        <v>8639</v>
      </c>
      <c r="CO31" s="153">
        <f t="shared" si="2"/>
        <v>51806302</v>
      </c>
      <c r="CP31" s="154">
        <f t="shared" si="3"/>
        <v>4218</v>
      </c>
      <c r="CQ31" s="155">
        <f t="shared" si="4"/>
        <v>27820671</v>
      </c>
      <c r="CR31" s="164">
        <f t="shared" si="5"/>
        <v>4027</v>
      </c>
      <c r="CS31" s="165">
        <f t="shared" si="6"/>
        <v>17345094</v>
      </c>
      <c r="CT31" s="156">
        <f t="shared" si="7"/>
        <v>394</v>
      </c>
      <c r="CU31" s="157">
        <f t="shared" si="8"/>
        <v>6640537</v>
      </c>
      <c r="CV31" s="161">
        <v>205</v>
      </c>
      <c r="CW31" s="162">
        <v>4100000</v>
      </c>
      <c r="CX31" s="160">
        <f t="shared" si="9"/>
        <v>8844</v>
      </c>
      <c r="CY31" s="163">
        <f t="shared" si="0"/>
        <v>55906302</v>
      </c>
    </row>
    <row r="32" spans="1:103" ht="21" customHeight="1" x14ac:dyDescent="0.15">
      <c r="A32" s="84">
        <v>27</v>
      </c>
      <c r="B32" s="85">
        <v>39473483</v>
      </c>
      <c r="C32" s="86" t="s">
        <v>177</v>
      </c>
      <c r="D32" s="144">
        <v>377</v>
      </c>
      <c r="E32" s="150">
        <v>2071365</v>
      </c>
      <c r="F32" s="149">
        <v>237</v>
      </c>
      <c r="G32" s="147">
        <v>1453279</v>
      </c>
      <c r="H32" s="146">
        <v>79</v>
      </c>
      <c r="I32" s="148">
        <v>354147</v>
      </c>
      <c r="J32" s="149">
        <v>61</v>
      </c>
      <c r="K32" s="147">
        <v>263939</v>
      </c>
      <c r="L32" s="144">
        <v>44</v>
      </c>
      <c r="M32" s="145">
        <v>441887</v>
      </c>
      <c r="N32" s="146">
        <v>43</v>
      </c>
      <c r="O32" s="148">
        <v>431778</v>
      </c>
      <c r="P32" s="149">
        <v>0</v>
      </c>
      <c r="Q32" s="147">
        <v>0</v>
      </c>
      <c r="R32" s="146">
        <v>1</v>
      </c>
      <c r="S32" s="147">
        <v>10109</v>
      </c>
      <c r="T32" s="144">
        <v>66</v>
      </c>
      <c r="U32" s="150">
        <v>1936404</v>
      </c>
      <c r="V32" s="149">
        <v>65</v>
      </c>
      <c r="W32" s="147">
        <v>1927462</v>
      </c>
      <c r="X32" s="146">
        <v>0</v>
      </c>
      <c r="Y32" s="147">
        <v>0</v>
      </c>
      <c r="Z32" s="149">
        <v>1</v>
      </c>
      <c r="AA32" s="147">
        <v>8942</v>
      </c>
      <c r="AB32" s="144">
        <v>3531</v>
      </c>
      <c r="AC32" s="150">
        <v>15049771</v>
      </c>
      <c r="AD32" s="149">
        <v>1907</v>
      </c>
      <c r="AE32" s="147">
        <v>9158247</v>
      </c>
      <c r="AF32" s="146">
        <v>1567</v>
      </c>
      <c r="AG32" s="147">
        <v>5185198</v>
      </c>
      <c r="AH32" s="149">
        <v>57</v>
      </c>
      <c r="AI32" s="147">
        <v>706326</v>
      </c>
      <c r="AJ32" s="144">
        <v>66</v>
      </c>
      <c r="AK32" s="150">
        <v>1895887</v>
      </c>
      <c r="AL32" s="149">
        <v>55</v>
      </c>
      <c r="AM32" s="147">
        <v>1552197</v>
      </c>
      <c r="AN32" s="146">
        <v>9</v>
      </c>
      <c r="AO32" s="147">
        <v>293532</v>
      </c>
      <c r="AP32" s="149">
        <v>2</v>
      </c>
      <c r="AQ32" s="147">
        <v>50158</v>
      </c>
      <c r="AR32" s="144">
        <v>1</v>
      </c>
      <c r="AS32" s="150">
        <v>4212</v>
      </c>
      <c r="AT32" s="149">
        <v>1</v>
      </c>
      <c r="AU32" s="147">
        <v>4212</v>
      </c>
      <c r="AV32" s="146">
        <v>0</v>
      </c>
      <c r="AW32" s="148">
        <v>0</v>
      </c>
      <c r="AX32" s="149">
        <v>0</v>
      </c>
      <c r="AY32" s="151">
        <v>0</v>
      </c>
      <c r="AZ32" s="144">
        <v>0</v>
      </c>
      <c r="BA32" s="150">
        <v>0</v>
      </c>
      <c r="BB32" s="149">
        <v>0</v>
      </c>
      <c r="BC32" s="147">
        <v>0</v>
      </c>
      <c r="BD32" s="146">
        <v>0</v>
      </c>
      <c r="BE32" s="148">
        <v>0</v>
      </c>
      <c r="BF32" s="149">
        <v>0</v>
      </c>
      <c r="BG32" s="147">
        <v>0</v>
      </c>
      <c r="BH32" s="144">
        <v>85</v>
      </c>
      <c r="BI32" s="150">
        <v>1274891</v>
      </c>
      <c r="BJ32" s="149">
        <v>75</v>
      </c>
      <c r="BK32" s="147">
        <v>1136243</v>
      </c>
      <c r="BL32" s="146">
        <v>7</v>
      </c>
      <c r="BM32" s="148">
        <v>128597</v>
      </c>
      <c r="BN32" s="149">
        <v>3</v>
      </c>
      <c r="BO32" s="147">
        <v>10051</v>
      </c>
      <c r="BP32" s="152">
        <v>0</v>
      </c>
      <c r="BQ32" s="153">
        <v>0</v>
      </c>
      <c r="BR32" s="154">
        <v>0</v>
      </c>
      <c r="BS32" s="155">
        <v>0</v>
      </c>
      <c r="BT32" s="164">
        <v>0</v>
      </c>
      <c r="BU32" s="165">
        <v>0</v>
      </c>
      <c r="BV32" s="156">
        <v>0</v>
      </c>
      <c r="BW32" s="157">
        <v>0</v>
      </c>
      <c r="BX32" s="154">
        <v>0</v>
      </c>
      <c r="BY32" s="157">
        <v>0</v>
      </c>
      <c r="BZ32" s="158">
        <v>92</v>
      </c>
      <c r="CA32" s="159">
        <v>450161</v>
      </c>
      <c r="CB32" s="120">
        <v>2</v>
      </c>
      <c r="CC32" s="121">
        <v>12000</v>
      </c>
      <c r="CD32" s="144">
        <v>0</v>
      </c>
      <c r="CE32" s="150">
        <v>0</v>
      </c>
      <c r="CF32" s="149">
        <v>0</v>
      </c>
      <c r="CG32" s="147">
        <v>0</v>
      </c>
      <c r="CH32" s="146">
        <v>0</v>
      </c>
      <c r="CI32" s="148">
        <v>0</v>
      </c>
      <c r="CJ32" s="149">
        <v>0</v>
      </c>
      <c r="CK32" s="147">
        <v>0</v>
      </c>
      <c r="CL32" s="158">
        <v>5</v>
      </c>
      <c r="CM32" s="121">
        <v>160580</v>
      </c>
      <c r="CN32" s="160">
        <f t="shared" si="1"/>
        <v>4269</v>
      </c>
      <c r="CO32" s="153">
        <f t="shared" si="2"/>
        <v>23297158</v>
      </c>
      <c r="CP32" s="154">
        <f t="shared" si="3"/>
        <v>2482</v>
      </c>
      <c r="CQ32" s="155">
        <f t="shared" si="4"/>
        <v>16286159</v>
      </c>
      <c r="CR32" s="164">
        <f t="shared" si="5"/>
        <v>1662</v>
      </c>
      <c r="CS32" s="165">
        <f t="shared" si="6"/>
        <v>5961474</v>
      </c>
      <c r="CT32" s="156">
        <f t="shared" si="7"/>
        <v>125</v>
      </c>
      <c r="CU32" s="157">
        <f t="shared" si="8"/>
        <v>1049525</v>
      </c>
      <c r="CV32" s="161">
        <v>122</v>
      </c>
      <c r="CW32" s="162">
        <v>2440000</v>
      </c>
      <c r="CX32" s="160">
        <f t="shared" si="9"/>
        <v>4391</v>
      </c>
      <c r="CY32" s="163">
        <f t="shared" si="0"/>
        <v>25737158</v>
      </c>
    </row>
    <row r="33" spans="1:103" ht="21" customHeight="1" x14ac:dyDescent="0.15">
      <c r="A33" s="84">
        <v>28</v>
      </c>
      <c r="B33" s="85">
        <v>39473509</v>
      </c>
      <c r="C33" s="86" t="s">
        <v>50</v>
      </c>
      <c r="D33" s="144">
        <v>409</v>
      </c>
      <c r="E33" s="150">
        <v>2172100</v>
      </c>
      <c r="F33" s="149">
        <v>245</v>
      </c>
      <c r="G33" s="147">
        <v>1361068</v>
      </c>
      <c r="H33" s="146">
        <v>91</v>
      </c>
      <c r="I33" s="148">
        <v>456461</v>
      </c>
      <c r="J33" s="149">
        <v>73</v>
      </c>
      <c r="K33" s="147">
        <v>354571</v>
      </c>
      <c r="L33" s="144">
        <v>81</v>
      </c>
      <c r="M33" s="145">
        <v>1220040</v>
      </c>
      <c r="N33" s="146">
        <v>59</v>
      </c>
      <c r="O33" s="148">
        <v>838024</v>
      </c>
      <c r="P33" s="149">
        <v>22</v>
      </c>
      <c r="Q33" s="147">
        <v>382016</v>
      </c>
      <c r="R33" s="146">
        <v>0</v>
      </c>
      <c r="S33" s="147">
        <v>0</v>
      </c>
      <c r="T33" s="144">
        <v>116</v>
      </c>
      <c r="U33" s="150">
        <v>4531829</v>
      </c>
      <c r="V33" s="149">
        <v>77</v>
      </c>
      <c r="W33" s="147">
        <v>2860358</v>
      </c>
      <c r="X33" s="146">
        <v>28</v>
      </c>
      <c r="Y33" s="147">
        <v>1135384</v>
      </c>
      <c r="Z33" s="149">
        <v>11</v>
      </c>
      <c r="AA33" s="147">
        <v>536087</v>
      </c>
      <c r="AB33" s="144">
        <v>6779</v>
      </c>
      <c r="AC33" s="150">
        <v>28505700</v>
      </c>
      <c r="AD33" s="149">
        <v>3275</v>
      </c>
      <c r="AE33" s="147">
        <v>14558413</v>
      </c>
      <c r="AF33" s="146">
        <v>3262</v>
      </c>
      <c r="AG33" s="147">
        <v>9863868</v>
      </c>
      <c r="AH33" s="149">
        <v>242</v>
      </c>
      <c r="AI33" s="147">
        <v>4083419</v>
      </c>
      <c r="AJ33" s="144">
        <v>93</v>
      </c>
      <c r="AK33" s="150">
        <v>2593808</v>
      </c>
      <c r="AL33" s="149">
        <v>64</v>
      </c>
      <c r="AM33" s="147">
        <v>1878175</v>
      </c>
      <c r="AN33" s="146">
        <v>21</v>
      </c>
      <c r="AO33" s="147">
        <v>593458</v>
      </c>
      <c r="AP33" s="149">
        <v>8</v>
      </c>
      <c r="AQ33" s="147">
        <v>122175</v>
      </c>
      <c r="AR33" s="144">
        <v>2</v>
      </c>
      <c r="AS33" s="150">
        <v>163779</v>
      </c>
      <c r="AT33" s="149">
        <v>0</v>
      </c>
      <c r="AU33" s="147">
        <v>0</v>
      </c>
      <c r="AV33" s="146">
        <v>1</v>
      </c>
      <c r="AW33" s="148">
        <v>155442</v>
      </c>
      <c r="AX33" s="149">
        <v>1</v>
      </c>
      <c r="AY33" s="151">
        <v>8337</v>
      </c>
      <c r="AZ33" s="144">
        <v>0</v>
      </c>
      <c r="BA33" s="150">
        <v>0</v>
      </c>
      <c r="BB33" s="149">
        <v>0</v>
      </c>
      <c r="BC33" s="147">
        <v>0</v>
      </c>
      <c r="BD33" s="146">
        <v>0</v>
      </c>
      <c r="BE33" s="148">
        <v>0</v>
      </c>
      <c r="BF33" s="149">
        <v>0</v>
      </c>
      <c r="BG33" s="147">
        <v>0</v>
      </c>
      <c r="BH33" s="144">
        <v>171</v>
      </c>
      <c r="BI33" s="150">
        <v>2707517</v>
      </c>
      <c r="BJ33" s="149">
        <v>136</v>
      </c>
      <c r="BK33" s="147">
        <v>1938273</v>
      </c>
      <c r="BL33" s="146">
        <v>17</v>
      </c>
      <c r="BM33" s="148">
        <v>438879</v>
      </c>
      <c r="BN33" s="149">
        <v>18</v>
      </c>
      <c r="BO33" s="147">
        <v>330365</v>
      </c>
      <c r="BP33" s="152">
        <v>0</v>
      </c>
      <c r="BQ33" s="153">
        <v>0</v>
      </c>
      <c r="BR33" s="154">
        <v>0</v>
      </c>
      <c r="BS33" s="155">
        <v>0</v>
      </c>
      <c r="BT33" s="164">
        <v>0</v>
      </c>
      <c r="BU33" s="165">
        <v>0</v>
      </c>
      <c r="BV33" s="156">
        <v>0</v>
      </c>
      <c r="BW33" s="157">
        <v>0</v>
      </c>
      <c r="BX33" s="154">
        <v>0</v>
      </c>
      <c r="BY33" s="157">
        <v>0</v>
      </c>
      <c r="BZ33" s="158">
        <v>12</v>
      </c>
      <c r="CA33" s="159">
        <v>13147</v>
      </c>
      <c r="CB33" s="120">
        <v>15</v>
      </c>
      <c r="CC33" s="121">
        <v>44850</v>
      </c>
      <c r="CD33" s="144">
        <v>0</v>
      </c>
      <c r="CE33" s="150">
        <v>0</v>
      </c>
      <c r="CF33" s="149">
        <v>0</v>
      </c>
      <c r="CG33" s="147">
        <v>0</v>
      </c>
      <c r="CH33" s="146">
        <v>0</v>
      </c>
      <c r="CI33" s="148">
        <v>0</v>
      </c>
      <c r="CJ33" s="149">
        <v>0</v>
      </c>
      <c r="CK33" s="147">
        <v>0</v>
      </c>
      <c r="CL33" s="158">
        <v>28</v>
      </c>
      <c r="CM33" s="121">
        <v>957768</v>
      </c>
      <c r="CN33" s="160">
        <f t="shared" si="1"/>
        <v>7706</v>
      </c>
      <c r="CO33" s="153">
        <f t="shared" si="2"/>
        <v>42910538</v>
      </c>
      <c r="CP33" s="154">
        <f t="shared" si="3"/>
        <v>3911</v>
      </c>
      <c r="CQ33" s="155">
        <f t="shared" si="4"/>
        <v>24450076</v>
      </c>
      <c r="CR33" s="164">
        <f t="shared" si="5"/>
        <v>3442</v>
      </c>
      <c r="CS33" s="165">
        <f t="shared" si="6"/>
        <v>13025508</v>
      </c>
      <c r="CT33" s="156">
        <f t="shared" si="7"/>
        <v>353</v>
      </c>
      <c r="CU33" s="157">
        <f t="shared" si="8"/>
        <v>5434954</v>
      </c>
      <c r="CV33" s="161">
        <v>200</v>
      </c>
      <c r="CW33" s="162">
        <v>4000000</v>
      </c>
      <c r="CX33" s="160">
        <f t="shared" si="9"/>
        <v>7906</v>
      </c>
      <c r="CY33" s="163">
        <f t="shared" si="0"/>
        <v>46910538</v>
      </c>
    </row>
    <row r="34" spans="1:103" ht="21" customHeight="1" x14ac:dyDescent="0.15">
      <c r="A34" s="84">
        <v>29</v>
      </c>
      <c r="B34" s="85">
        <v>39473533</v>
      </c>
      <c r="C34" s="86" t="s">
        <v>51</v>
      </c>
      <c r="D34" s="144">
        <v>4</v>
      </c>
      <c r="E34" s="150">
        <v>27557</v>
      </c>
      <c r="F34" s="149">
        <v>3</v>
      </c>
      <c r="G34" s="147">
        <v>25289</v>
      </c>
      <c r="H34" s="146">
        <v>0</v>
      </c>
      <c r="I34" s="148">
        <v>0</v>
      </c>
      <c r="J34" s="149">
        <v>1</v>
      </c>
      <c r="K34" s="147">
        <v>2268</v>
      </c>
      <c r="L34" s="144">
        <v>0</v>
      </c>
      <c r="M34" s="145">
        <v>0</v>
      </c>
      <c r="N34" s="146">
        <v>0</v>
      </c>
      <c r="O34" s="148">
        <v>0</v>
      </c>
      <c r="P34" s="149">
        <v>0</v>
      </c>
      <c r="Q34" s="147">
        <v>0</v>
      </c>
      <c r="R34" s="146">
        <v>0</v>
      </c>
      <c r="S34" s="147">
        <v>0</v>
      </c>
      <c r="T34" s="144">
        <v>0</v>
      </c>
      <c r="U34" s="150">
        <v>0</v>
      </c>
      <c r="V34" s="149">
        <v>0</v>
      </c>
      <c r="W34" s="147">
        <v>0</v>
      </c>
      <c r="X34" s="146">
        <v>0</v>
      </c>
      <c r="Y34" s="147">
        <v>0</v>
      </c>
      <c r="Z34" s="149">
        <v>0</v>
      </c>
      <c r="AA34" s="147">
        <v>0</v>
      </c>
      <c r="AB34" s="144">
        <v>85</v>
      </c>
      <c r="AC34" s="150">
        <v>297931</v>
      </c>
      <c r="AD34" s="149">
        <v>44</v>
      </c>
      <c r="AE34" s="147">
        <v>190036</v>
      </c>
      <c r="AF34" s="146">
        <v>41</v>
      </c>
      <c r="AG34" s="147">
        <v>107895</v>
      </c>
      <c r="AH34" s="149">
        <v>0</v>
      </c>
      <c r="AI34" s="147">
        <v>0</v>
      </c>
      <c r="AJ34" s="144">
        <v>2</v>
      </c>
      <c r="AK34" s="150">
        <v>12115</v>
      </c>
      <c r="AL34" s="149">
        <v>2</v>
      </c>
      <c r="AM34" s="147">
        <v>12115</v>
      </c>
      <c r="AN34" s="146">
        <v>0</v>
      </c>
      <c r="AO34" s="147">
        <v>0</v>
      </c>
      <c r="AP34" s="149">
        <v>0</v>
      </c>
      <c r="AQ34" s="147">
        <v>0</v>
      </c>
      <c r="AR34" s="144">
        <v>0</v>
      </c>
      <c r="AS34" s="150">
        <v>0</v>
      </c>
      <c r="AT34" s="149">
        <v>0</v>
      </c>
      <c r="AU34" s="147">
        <v>0</v>
      </c>
      <c r="AV34" s="146">
        <v>0</v>
      </c>
      <c r="AW34" s="148">
        <v>0</v>
      </c>
      <c r="AX34" s="149">
        <v>0</v>
      </c>
      <c r="AY34" s="151">
        <v>0</v>
      </c>
      <c r="AZ34" s="144">
        <v>0</v>
      </c>
      <c r="BA34" s="150">
        <v>0</v>
      </c>
      <c r="BB34" s="149">
        <v>0</v>
      </c>
      <c r="BC34" s="147">
        <v>0</v>
      </c>
      <c r="BD34" s="146">
        <v>0</v>
      </c>
      <c r="BE34" s="148">
        <v>0</v>
      </c>
      <c r="BF34" s="149">
        <v>0</v>
      </c>
      <c r="BG34" s="147">
        <v>0</v>
      </c>
      <c r="BH34" s="144">
        <v>2</v>
      </c>
      <c r="BI34" s="150">
        <v>17248</v>
      </c>
      <c r="BJ34" s="149">
        <v>2</v>
      </c>
      <c r="BK34" s="147">
        <v>17248</v>
      </c>
      <c r="BL34" s="146">
        <v>0</v>
      </c>
      <c r="BM34" s="148">
        <v>0</v>
      </c>
      <c r="BN34" s="149">
        <v>0</v>
      </c>
      <c r="BO34" s="147">
        <v>0</v>
      </c>
      <c r="BP34" s="152">
        <v>0</v>
      </c>
      <c r="BQ34" s="153">
        <v>0</v>
      </c>
      <c r="BR34" s="154">
        <v>0</v>
      </c>
      <c r="BS34" s="155">
        <v>0</v>
      </c>
      <c r="BT34" s="164">
        <v>0</v>
      </c>
      <c r="BU34" s="165">
        <v>0</v>
      </c>
      <c r="BV34" s="156">
        <v>0</v>
      </c>
      <c r="BW34" s="157">
        <v>0</v>
      </c>
      <c r="BX34" s="154">
        <v>0</v>
      </c>
      <c r="BY34" s="157">
        <v>0</v>
      </c>
      <c r="BZ34" s="158">
        <v>0</v>
      </c>
      <c r="CA34" s="159">
        <v>0</v>
      </c>
      <c r="CB34" s="120">
        <v>0</v>
      </c>
      <c r="CC34" s="121">
        <v>0</v>
      </c>
      <c r="CD34" s="144">
        <v>0</v>
      </c>
      <c r="CE34" s="150">
        <v>0</v>
      </c>
      <c r="CF34" s="149">
        <v>0</v>
      </c>
      <c r="CG34" s="147">
        <v>0</v>
      </c>
      <c r="CH34" s="146">
        <v>0</v>
      </c>
      <c r="CI34" s="148">
        <v>0</v>
      </c>
      <c r="CJ34" s="149">
        <v>0</v>
      </c>
      <c r="CK34" s="147">
        <v>0</v>
      </c>
      <c r="CL34" s="158">
        <v>0</v>
      </c>
      <c r="CM34" s="121">
        <v>0</v>
      </c>
      <c r="CN34" s="160">
        <f t="shared" si="1"/>
        <v>93</v>
      </c>
      <c r="CO34" s="153">
        <f t="shared" si="2"/>
        <v>354851</v>
      </c>
      <c r="CP34" s="154">
        <f t="shared" si="3"/>
        <v>51</v>
      </c>
      <c r="CQ34" s="155">
        <f t="shared" si="4"/>
        <v>244688</v>
      </c>
      <c r="CR34" s="164">
        <f t="shared" si="5"/>
        <v>41</v>
      </c>
      <c r="CS34" s="165">
        <f t="shared" si="6"/>
        <v>107895</v>
      </c>
      <c r="CT34" s="156">
        <f t="shared" si="7"/>
        <v>1</v>
      </c>
      <c r="CU34" s="157">
        <f t="shared" si="8"/>
        <v>2268</v>
      </c>
      <c r="CV34" s="161">
        <v>2</v>
      </c>
      <c r="CW34" s="162">
        <v>40000</v>
      </c>
      <c r="CX34" s="160">
        <f t="shared" si="9"/>
        <v>95</v>
      </c>
      <c r="CY34" s="163">
        <f t="shared" si="0"/>
        <v>394851</v>
      </c>
    </row>
    <row r="35" spans="1:103" ht="21" customHeight="1" x14ac:dyDescent="0.15">
      <c r="A35" s="84">
        <v>30</v>
      </c>
      <c r="B35" s="85">
        <v>39473541</v>
      </c>
      <c r="C35" s="86" t="s">
        <v>52</v>
      </c>
      <c r="D35" s="144">
        <v>6</v>
      </c>
      <c r="E35" s="150">
        <v>30715</v>
      </c>
      <c r="F35" s="149">
        <v>5</v>
      </c>
      <c r="G35" s="147">
        <v>28811</v>
      </c>
      <c r="H35" s="146">
        <v>1</v>
      </c>
      <c r="I35" s="148">
        <v>1904</v>
      </c>
      <c r="J35" s="149">
        <v>0</v>
      </c>
      <c r="K35" s="147">
        <v>0</v>
      </c>
      <c r="L35" s="144">
        <v>0</v>
      </c>
      <c r="M35" s="145">
        <v>0</v>
      </c>
      <c r="N35" s="146">
        <v>0</v>
      </c>
      <c r="O35" s="148">
        <v>0</v>
      </c>
      <c r="P35" s="149">
        <v>0</v>
      </c>
      <c r="Q35" s="147">
        <v>0</v>
      </c>
      <c r="R35" s="146">
        <v>0</v>
      </c>
      <c r="S35" s="147">
        <v>0</v>
      </c>
      <c r="T35" s="144">
        <v>0</v>
      </c>
      <c r="U35" s="150">
        <v>0</v>
      </c>
      <c r="V35" s="149">
        <v>0</v>
      </c>
      <c r="W35" s="147">
        <v>0</v>
      </c>
      <c r="X35" s="146">
        <v>0</v>
      </c>
      <c r="Y35" s="147">
        <v>0</v>
      </c>
      <c r="Z35" s="149">
        <v>0</v>
      </c>
      <c r="AA35" s="147">
        <v>0</v>
      </c>
      <c r="AB35" s="144">
        <v>139</v>
      </c>
      <c r="AC35" s="150">
        <v>663935</v>
      </c>
      <c r="AD35" s="149">
        <v>105</v>
      </c>
      <c r="AE35" s="147">
        <v>433897</v>
      </c>
      <c r="AF35" s="146">
        <v>34</v>
      </c>
      <c r="AG35" s="147">
        <v>230038</v>
      </c>
      <c r="AH35" s="149">
        <v>0</v>
      </c>
      <c r="AI35" s="147">
        <v>0</v>
      </c>
      <c r="AJ35" s="144">
        <v>1</v>
      </c>
      <c r="AK35" s="150">
        <v>53662</v>
      </c>
      <c r="AL35" s="149">
        <v>1</v>
      </c>
      <c r="AM35" s="147">
        <v>53662</v>
      </c>
      <c r="AN35" s="146">
        <v>0</v>
      </c>
      <c r="AO35" s="147">
        <v>0</v>
      </c>
      <c r="AP35" s="149">
        <v>0</v>
      </c>
      <c r="AQ35" s="147">
        <v>0</v>
      </c>
      <c r="AR35" s="144">
        <v>0</v>
      </c>
      <c r="AS35" s="150">
        <v>0</v>
      </c>
      <c r="AT35" s="149">
        <v>0</v>
      </c>
      <c r="AU35" s="147">
        <v>0</v>
      </c>
      <c r="AV35" s="146">
        <v>0</v>
      </c>
      <c r="AW35" s="148">
        <v>0</v>
      </c>
      <c r="AX35" s="149">
        <v>0</v>
      </c>
      <c r="AY35" s="151">
        <v>0</v>
      </c>
      <c r="AZ35" s="144">
        <v>0</v>
      </c>
      <c r="BA35" s="150">
        <v>0</v>
      </c>
      <c r="BB35" s="149">
        <v>0</v>
      </c>
      <c r="BC35" s="147">
        <v>0</v>
      </c>
      <c r="BD35" s="146">
        <v>0</v>
      </c>
      <c r="BE35" s="148">
        <v>0</v>
      </c>
      <c r="BF35" s="149">
        <v>0</v>
      </c>
      <c r="BG35" s="147">
        <v>0</v>
      </c>
      <c r="BH35" s="144">
        <v>4</v>
      </c>
      <c r="BI35" s="150">
        <v>131674</v>
      </c>
      <c r="BJ35" s="149">
        <v>4</v>
      </c>
      <c r="BK35" s="147">
        <v>131674</v>
      </c>
      <c r="BL35" s="146">
        <v>0</v>
      </c>
      <c r="BM35" s="148">
        <v>0</v>
      </c>
      <c r="BN35" s="149">
        <v>0</v>
      </c>
      <c r="BO35" s="147">
        <v>0</v>
      </c>
      <c r="BP35" s="152">
        <v>0</v>
      </c>
      <c r="BQ35" s="153">
        <v>0</v>
      </c>
      <c r="BR35" s="154">
        <v>0</v>
      </c>
      <c r="BS35" s="155">
        <v>0</v>
      </c>
      <c r="BT35" s="164">
        <v>0</v>
      </c>
      <c r="BU35" s="165">
        <v>0</v>
      </c>
      <c r="BV35" s="156">
        <v>0</v>
      </c>
      <c r="BW35" s="157">
        <v>0</v>
      </c>
      <c r="BX35" s="154">
        <v>0</v>
      </c>
      <c r="BY35" s="157">
        <v>0</v>
      </c>
      <c r="BZ35" s="158">
        <v>0</v>
      </c>
      <c r="CA35" s="159">
        <v>0</v>
      </c>
      <c r="CB35" s="120">
        <v>0</v>
      </c>
      <c r="CC35" s="121">
        <v>0</v>
      </c>
      <c r="CD35" s="144">
        <v>0</v>
      </c>
      <c r="CE35" s="150">
        <v>0</v>
      </c>
      <c r="CF35" s="149">
        <v>0</v>
      </c>
      <c r="CG35" s="147">
        <v>0</v>
      </c>
      <c r="CH35" s="146">
        <v>0</v>
      </c>
      <c r="CI35" s="148">
        <v>0</v>
      </c>
      <c r="CJ35" s="149">
        <v>0</v>
      </c>
      <c r="CK35" s="147">
        <v>0</v>
      </c>
      <c r="CL35" s="158">
        <v>0</v>
      </c>
      <c r="CM35" s="121">
        <v>0</v>
      </c>
      <c r="CN35" s="160">
        <f t="shared" si="1"/>
        <v>150</v>
      </c>
      <c r="CO35" s="153">
        <f t="shared" si="2"/>
        <v>879986</v>
      </c>
      <c r="CP35" s="154">
        <f t="shared" si="3"/>
        <v>115</v>
      </c>
      <c r="CQ35" s="155">
        <f t="shared" si="4"/>
        <v>648044</v>
      </c>
      <c r="CR35" s="164">
        <f t="shared" si="5"/>
        <v>35</v>
      </c>
      <c r="CS35" s="165">
        <f t="shared" si="6"/>
        <v>231942</v>
      </c>
      <c r="CT35" s="156">
        <f t="shared" si="7"/>
        <v>0</v>
      </c>
      <c r="CU35" s="157">
        <f t="shared" si="8"/>
        <v>0</v>
      </c>
      <c r="CV35" s="161">
        <v>1</v>
      </c>
      <c r="CW35" s="162">
        <v>20000</v>
      </c>
      <c r="CX35" s="160">
        <f t="shared" si="9"/>
        <v>151</v>
      </c>
      <c r="CY35" s="163">
        <f t="shared" si="0"/>
        <v>899986</v>
      </c>
    </row>
    <row r="36" spans="1:103" ht="21" customHeight="1" x14ac:dyDescent="0.15">
      <c r="A36" s="84">
        <v>31</v>
      </c>
      <c r="B36" s="85">
        <v>39473558</v>
      </c>
      <c r="C36" s="86" t="s">
        <v>53</v>
      </c>
      <c r="D36" s="144">
        <v>5</v>
      </c>
      <c r="E36" s="150">
        <v>26421</v>
      </c>
      <c r="F36" s="149">
        <v>3</v>
      </c>
      <c r="G36" s="147">
        <v>12960</v>
      </c>
      <c r="H36" s="146">
        <v>2</v>
      </c>
      <c r="I36" s="148">
        <v>13461</v>
      </c>
      <c r="J36" s="149">
        <v>0</v>
      </c>
      <c r="K36" s="147">
        <v>0</v>
      </c>
      <c r="L36" s="144">
        <v>0</v>
      </c>
      <c r="M36" s="145">
        <v>0</v>
      </c>
      <c r="N36" s="146">
        <v>0</v>
      </c>
      <c r="O36" s="148">
        <v>0</v>
      </c>
      <c r="P36" s="149">
        <v>0</v>
      </c>
      <c r="Q36" s="147">
        <v>0</v>
      </c>
      <c r="R36" s="146">
        <v>0</v>
      </c>
      <c r="S36" s="147">
        <v>0</v>
      </c>
      <c r="T36" s="144">
        <v>8</v>
      </c>
      <c r="U36" s="150">
        <v>92907</v>
      </c>
      <c r="V36" s="149">
        <v>8</v>
      </c>
      <c r="W36" s="147">
        <v>92907</v>
      </c>
      <c r="X36" s="146">
        <v>0</v>
      </c>
      <c r="Y36" s="147">
        <v>0</v>
      </c>
      <c r="Z36" s="149">
        <v>0</v>
      </c>
      <c r="AA36" s="147">
        <v>0</v>
      </c>
      <c r="AB36" s="144">
        <v>159</v>
      </c>
      <c r="AC36" s="150">
        <v>566435</v>
      </c>
      <c r="AD36" s="149">
        <v>120</v>
      </c>
      <c r="AE36" s="147">
        <v>453089</v>
      </c>
      <c r="AF36" s="146">
        <v>33</v>
      </c>
      <c r="AG36" s="147">
        <v>97222</v>
      </c>
      <c r="AH36" s="149">
        <v>6</v>
      </c>
      <c r="AI36" s="147">
        <v>16124</v>
      </c>
      <c r="AJ36" s="144">
        <v>1</v>
      </c>
      <c r="AK36" s="150">
        <v>14758</v>
      </c>
      <c r="AL36" s="149">
        <v>0</v>
      </c>
      <c r="AM36" s="147">
        <v>0</v>
      </c>
      <c r="AN36" s="146">
        <v>0</v>
      </c>
      <c r="AO36" s="147">
        <v>0</v>
      </c>
      <c r="AP36" s="149">
        <v>1</v>
      </c>
      <c r="AQ36" s="147">
        <v>14758</v>
      </c>
      <c r="AR36" s="144">
        <v>1</v>
      </c>
      <c r="AS36" s="150">
        <v>3528</v>
      </c>
      <c r="AT36" s="149">
        <v>1</v>
      </c>
      <c r="AU36" s="147">
        <v>3528</v>
      </c>
      <c r="AV36" s="146">
        <v>0</v>
      </c>
      <c r="AW36" s="148">
        <v>0</v>
      </c>
      <c r="AX36" s="149">
        <v>0</v>
      </c>
      <c r="AY36" s="151">
        <v>0</v>
      </c>
      <c r="AZ36" s="144">
        <v>0</v>
      </c>
      <c r="BA36" s="150">
        <v>0</v>
      </c>
      <c r="BB36" s="149">
        <v>0</v>
      </c>
      <c r="BC36" s="147">
        <v>0</v>
      </c>
      <c r="BD36" s="146">
        <v>0</v>
      </c>
      <c r="BE36" s="148">
        <v>0</v>
      </c>
      <c r="BF36" s="149">
        <v>0</v>
      </c>
      <c r="BG36" s="147">
        <v>0</v>
      </c>
      <c r="BH36" s="144">
        <v>17</v>
      </c>
      <c r="BI36" s="150">
        <v>146371</v>
      </c>
      <c r="BJ36" s="149">
        <v>17</v>
      </c>
      <c r="BK36" s="147">
        <v>146371</v>
      </c>
      <c r="BL36" s="146">
        <v>0</v>
      </c>
      <c r="BM36" s="148">
        <v>0</v>
      </c>
      <c r="BN36" s="149">
        <v>0</v>
      </c>
      <c r="BO36" s="147">
        <v>0</v>
      </c>
      <c r="BP36" s="152">
        <v>0</v>
      </c>
      <c r="BQ36" s="153">
        <v>0</v>
      </c>
      <c r="BR36" s="154">
        <v>0</v>
      </c>
      <c r="BS36" s="155">
        <v>0</v>
      </c>
      <c r="BT36" s="164">
        <v>0</v>
      </c>
      <c r="BU36" s="165">
        <v>0</v>
      </c>
      <c r="BV36" s="156">
        <v>0</v>
      </c>
      <c r="BW36" s="157">
        <v>0</v>
      </c>
      <c r="BX36" s="154">
        <v>0</v>
      </c>
      <c r="BY36" s="157">
        <v>0</v>
      </c>
      <c r="BZ36" s="158">
        <v>0</v>
      </c>
      <c r="CA36" s="159">
        <v>0</v>
      </c>
      <c r="CB36" s="120">
        <v>0</v>
      </c>
      <c r="CC36" s="121">
        <v>0</v>
      </c>
      <c r="CD36" s="144">
        <v>0</v>
      </c>
      <c r="CE36" s="150">
        <v>0</v>
      </c>
      <c r="CF36" s="149">
        <v>0</v>
      </c>
      <c r="CG36" s="147">
        <v>0</v>
      </c>
      <c r="CH36" s="146">
        <v>0</v>
      </c>
      <c r="CI36" s="148">
        <v>0</v>
      </c>
      <c r="CJ36" s="149">
        <v>0</v>
      </c>
      <c r="CK36" s="147">
        <v>0</v>
      </c>
      <c r="CL36" s="158">
        <v>0</v>
      </c>
      <c r="CM36" s="121">
        <v>0</v>
      </c>
      <c r="CN36" s="160">
        <f t="shared" si="1"/>
        <v>191</v>
      </c>
      <c r="CO36" s="153">
        <f t="shared" si="2"/>
        <v>850420</v>
      </c>
      <c r="CP36" s="154">
        <f t="shared" si="3"/>
        <v>149</v>
      </c>
      <c r="CQ36" s="155">
        <f t="shared" si="4"/>
        <v>708855</v>
      </c>
      <c r="CR36" s="164">
        <f t="shared" si="5"/>
        <v>35</v>
      </c>
      <c r="CS36" s="165">
        <f t="shared" si="6"/>
        <v>110683</v>
      </c>
      <c r="CT36" s="156">
        <f t="shared" si="7"/>
        <v>7</v>
      </c>
      <c r="CU36" s="157">
        <f t="shared" si="8"/>
        <v>30882</v>
      </c>
      <c r="CV36" s="161">
        <v>8</v>
      </c>
      <c r="CW36" s="162">
        <v>160000</v>
      </c>
      <c r="CX36" s="160">
        <f t="shared" si="9"/>
        <v>199</v>
      </c>
      <c r="CY36" s="163">
        <f t="shared" si="0"/>
        <v>1010420</v>
      </c>
    </row>
    <row r="37" spans="1:103" ht="21" customHeight="1" x14ac:dyDescent="0.15">
      <c r="A37" s="84">
        <v>32</v>
      </c>
      <c r="B37" s="85">
        <v>39473566</v>
      </c>
      <c r="C37" s="86" t="s">
        <v>54</v>
      </c>
      <c r="D37" s="144">
        <v>1</v>
      </c>
      <c r="E37" s="150">
        <v>2826</v>
      </c>
      <c r="F37" s="149">
        <v>1</v>
      </c>
      <c r="G37" s="147">
        <v>2826</v>
      </c>
      <c r="H37" s="146">
        <v>0</v>
      </c>
      <c r="I37" s="148">
        <v>0</v>
      </c>
      <c r="J37" s="149">
        <v>0</v>
      </c>
      <c r="K37" s="147">
        <v>0</v>
      </c>
      <c r="L37" s="144">
        <v>0</v>
      </c>
      <c r="M37" s="145">
        <v>0</v>
      </c>
      <c r="N37" s="146">
        <v>0</v>
      </c>
      <c r="O37" s="148">
        <v>0</v>
      </c>
      <c r="P37" s="149">
        <v>0</v>
      </c>
      <c r="Q37" s="147">
        <v>0</v>
      </c>
      <c r="R37" s="146">
        <v>0</v>
      </c>
      <c r="S37" s="147">
        <v>0</v>
      </c>
      <c r="T37" s="144">
        <v>0</v>
      </c>
      <c r="U37" s="150">
        <v>0</v>
      </c>
      <c r="V37" s="149">
        <v>0</v>
      </c>
      <c r="W37" s="147">
        <v>0</v>
      </c>
      <c r="X37" s="146">
        <v>0</v>
      </c>
      <c r="Y37" s="147">
        <v>0</v>
      </c>
      <c r="Z37" s="149">
        <v>0</v>
      </c>
      <c r="AA37" s="147">
        <v>0</v>
      </c>
      <c r="AB37" s="144">
        <v>131</v>
      </c>
      <c r="AC37" s="150">
        <v>668057</v>
      </c>
      <c r="AD37" s="149">
        <v>95</v>
      </c>
      <c r="AE37" s="147">
        <v>511535</v>
      </c>
      <c r="AF37" s="146">
        <v>36</v>
      </c>
      <c r="AG37" s="147">
        <v>156522</v>
      </c>
      <c r="AH37" s="149">
        <v>0</v>
      </c>
      <c r="AI37" s="147">
        <v>0</v>
      </c>
      <c r="AJ37" s="144">
        <v>2</v>
      </c>
      <c r="AK37" s="150">
        <v>64251</v>
      </c>
      <c r="AL37" s="149">
        <v>2</v>
      </c>
      <c r="AM37" s="147">
        <v>64251</v>
      </c>
      <c r="AN37" s="146">
        <v>0</v>
      </c>
      <c r="AO37" s="147">
        <v>0</v>
      </c>
      <c r="AP37" s="149">
        <v>0</v>
      </c>
      <c r="AQ37" s="147">
        <v>0</v>
      </c>
      <c r="AR37" s="144">
        <v>0</v>
      </c>
      <c r="AS37" s="150">
        <v>0</v>
      </c>
      <c r="AT37" s="149">
        <v>0</v>
      </c>
      <c r="AU37" s="147">
        <v>0</v>
      </c>
      <c r="AV37" s="146">
        <v>0</v>
      </c>
      <c r="AW37" s="148">
        <v>0</v>
      </c>
      <c r="AX37" s="149">
        <v>0</v>
      </c>
      <c r="AY37" s="151">
        <v>0</v>
      </c>
      <c r="AZ37" s="144">
        <v>0</v>
      </c>
      <c r="BA37" s="150">
        <v>0</v>
      </c>
      <c r="BB37" s="149">
        <v>0</v>
      </c>
      <c r="BC37" s="147">
        <v>0</v>
      </c>
      <c r="BD37" s="146">
        <v>0</v>
      </c>
      <c r="BE37" s="148">
        <v>0</v>
      </c>
      <c r="BF37" s="149">
        <v>0</v>
      </c>
      <c r="BG37" s="147">
        <v>0</v>
      </c>
      <c r="BH37" s="144">
        <v>0</v>
      </c>
      <c r="BI37" s="150">
        <v>0</v>
      </c>
      <c r="BJ37" s="149">
        <v>0</v>
      </c>
      <c r="BK37" s="147">
        <v>0</v>
      </c>
      <c r="BL37" s="146">
        <v>0</v>
      </c>
      <c r="BM37" s="148">
        <v>0</v>
      </c>
      <c r="BN37" s="149">
        <v>0</v>
      </c>
      <c r="BO37" s="147">
        <v>0</v>
      </c>
      <c r="BP37" s="152">
        <v>0</v>
      </c>
      <c r="BQ37" s="153">
        <v>0</v>
      </c>
      <c r="BR37" s="154">
        <v>0</v>
      </c>
      <c r="BS37" s="155">
        <v>0</v>
      </c>
      <c r="BT37" s="164">
        <v>0</v>
      </c>
      <c r="BU37" s="165">
        <v>0</v>
      </c>
      <c r="BV37" s="156">
        <v>0</v>
      </c>
      <c r="BW37" s="157">
        <v>0</v>
      </c>
      <c r="BX37" s="154">
        <v>0</v>
      </c>
      <c r="BY37" s="157">
        <v>0</v>
      </c>
      <c r="BZ37" s="158">
        <v>0</v>
      </c>
      <c r="CA37" s="159">
        <v>0</v>
      </c>
      <c r="CB37" s="120">
        <v>0</v>
      </c>
      <c r="CC37" s="121">
        <v>0</v>
      </c>
      <c r="CD37" s="144">
        <v>0</v>
      </c>
      <c r="CE37" s="150">
        <v>0</v>
      </c>
      <c r="CF37" s="149">
        <v>0</v>
      </c>
      <c r="CG37" s="147">
        <v>0</v>
      </c>
      <c r="CH37" s="146">
        <v>0</v>
      </c>
      <c r="CI37" s="148">
        <v>0</v>
      </c>
      <c r="CJ37" s="149">
        <v>0</v>
      </c>
      <c r="CK37" s="147">
        <v>0</v>
      </c>
      <c r="CL37" s="158">
        <v>0</v>
      </c>
      <c r="CM37" s="121">
        <v>0</v>
      </c>
      <c r="CN37" s="160">
        <f t="shared" si="1"/>
        <v>134</v>
      </c>
      <c r="CO37" s="153">
        <f t="shared" si="2"/>
        <v>735134</v>
      </c>
      <c r="CP37" s="154">
        <f t="shared" si="3"/>
        <v>98</v>
      </c>
      <c r="CQ37" s="155">
        <f t="shared" si="4"/>
        <v>578612</v>
      </c>
      <c r="CR37" s="164">
        <f t="shared" si="5"/>
        <v>36</v>
      </c>
      <c r="CS37" s="165">
        <f t="shared" si="6"/>
        <v>156522</v>
      </c>
      <c r="CT37" s="156">
        <f t="shared" si="7"/>
        <v>0</v>
      </c>
      <c r="CU37" s="157">
        <f t="shared" si="8"/>
        <v>0</v>
      </c>
      <c r="CV37" s="161">
        <v>5</v>
      </c>
      <c r="CW37" s="162">
        <v>100000</v>
      </c>
      <c r="CX37" s="160">
        <f t="shared" si="9"/>
        <v>139</v>
      </c>
      <c r="CY37" s="163">
        <f t="shared" si="0"/>
        <v>835134</v>
      </c>
    </row>
    <row r="38" spans="1:103" ht="21" customHeight="1" x14ac:dyDescent="0.15">
      <c r="A38" s="84">
        <v>33</v>
      </c>
      <c r="B38" s="85">
        <v>39473574</v>
      </c>
      <c r="C38" s="86" t="s">
        <v>55</v>
      </c>
      <c r="D38" s="144">
        <v>51</v>
      </c>
      <c r="E38" s="150">
        <v>278375</v>
      </c>
      <c r="F38" s="149">
        <v>27</v>
      </c>
      <c r="G38" s="147">
        <v>150407</v>
      </c>
      <c r="H38" s="146">
        <v>19</v>
      </c>
      <c r="I38" s="148">
        <v>104282</v>
      </c>
      <c r="J38" s="149">
        <v>5</v>
      </c>
      <c r="K38" s="147">
        <v>23686</v>
      </c>
      <c r="L38" s="144">
        <v>0</v>
      </c>
      <c r="M38" s="145">
        <v>0</v>
      </c>
      <c r="N38" s="146">
        <v>0</v>
      </c>
      <c r="O38" s="148">
        <v>0</v>
      </c>
      <c r="P38" s="149">
        <v>0</v>
      </c>
      <c r="Q38" s="147">
        <v>0</v>
      </c>
      <c r="R38" s="146">
        <v>0</v>
      </c>
      <c r="S38" s="147">
        <v>0</v>
      </c>
      <c r="T38" s="144">
        <v>0</v>
      </c>
      <c r="U38" s="150">
        <v>0</v>
      </c>
      <c r="V38" s="149">
        <v>0</v>
      </c>
      <c r="W38" s="147">
        <v>0</v>
      </c>
      <c r="X38" s="146">
        <v>0</v>
      </c>
      <c r="Y38" s="147">
        <v>0</v>
      </c>
      <c r="Z38" s="149">
        <v>0</v>
      </c>
      <c r="AA38" s="147">
        <v>0</v>
      </c>
      <c r="AB38" s="144">
        <v>206</v>
      </c>
      <c r="AC38" s="150">
        <v>1485510</v>
      </c>
      <c r="AD38" s="149">
        <v>92</v>
      </c>
      <c r="AE38" s="147">
        <v>558524</v>
      </c>
      <c r="AF38" s="146">
        <v>94</v>
      </c>
      <c r="AG38" s="147">
        <v>277193</v>
      </c>
      <c r="AH38" s="149">
        <v>20</v>
      </c>
      <c r="AI38" s="147">
        <v>649793</v>
      </c>
      <c r="AJ38" s="144">
        <v>5</v>
      </c>
      <c r="AK38" s="150">
        <v>160774</v>
      </c>
      <c r="AL38" s="149">
        <v>3</v>
      </c>
      <c r="AM38" s="147">
        <v>88721</v>
      </c>
      <c r="AN38" s="146">
        <v>1</v>
      </c>
      <c r="AO38" s="147">
        <v>30316</v>
      </c>
      <c r="AP38" s="149">
        <v>1</v>
      </c>
      <c r="AQ38" s="147">
        <v>41737</v>
      </c>
      <c r="AR38" s="144">
        <v>0</v>
      </c>
      <c r="AS38" s="150">
        <v>0</v>
      </c>
      <c r="AT38" s="149">
        <v>0</v>
      </c>
      <c r="AU38" s="147">
        <v>0</v>
      </c>
      <c r="AV38" s="146">
        <v>0</v>
      </c>
      <c r="AW38" s="148">
        <v>0</v>
      </c>
      <c r="AX38" s="149">
        <v>0</v>
      </c>
      <c r="AY38" s="151">
        <v>0</v>
      </c>
      <c r="AZ38" s="144">
        <v>0</v>
      </c>
      <c r="BA38" s="150">
        <v>0</v>
      </c>
      <c r="BB38" s="149">
        <v>0</v>
      </c>
      <c r="BC38" s="147">
        <v>0</v>
      </c>
      <c r="BD38" s="146">
        <v>0</v>
      </c>
      <c r="BE38" s="148">
        <v>0</v>
      </c>
      <c r="BF38" s="149">
        <v>0</v>
      </c>
      <c r="BG38" s="147">
        <v>0</v>
      </c>
      <c r="BH38" s="144">
        <v>0</v>
      </c>
      <c r="BI38" s="150">
        <v>0</v>
      </c>
      <c r="BJ38" s="149">
        <v>0</v>
      </c>
      <c r="BK38" s="147">
        <v>0</v>
      </c>
      <c r="BL38" s="146">
        <v>0</v>
      </c>
      <c r="BM38" s="148">
        <v>0</v>
      </c>
      <c r="BN38" s="149">
        <v>0</v>
      </c>
      <c r="BO38" s="147">
        <v>0</v>
      </c>
      <c r="BP38" s="152">
        <v>0</v>
      </c>
      <c r="BQ38" s="153">
        <v>0</v>
      </c>
      <c r="BR38" s="154">
        <v>0</v>
      </c>
      <c r="BS38" s="155">
        <v>0</v>
      </c>
      <c r="BT38" s="164">
        <v>0</v>
      </c>
      <c r="BU38" s="165">
        <v>0</v>
      </c>
      <c r="BV38" s="156">
        <v>0</v>
      </c>
      <c r="BW38" s="157">
        <v>0</v>
      </c>
      <c r="BX38" s="154">
        <v>0</v>
      </c>
      <c r="BY38" s="157">
        <v>0</v>
      </c>
      <c r="BZ38" s="158">
        <v>0</v>
      </c>
      <c r="CA38" s="159">
        <v>0</v>
      </c>
      <c r="CB38" s="120">
        <v>0</v>
      </c>
      <c r="CC38" s="121">
        <v>0</v>
      </c>
      <c r="CD38" s="144">
        <v>0</v>
      </c>
      <c r="CE38" s="150">
        <v>0</v>
      </c>
      <c r="CF38" s="149">
        <v>0</v>
      </c>
      <c r="CG38" s="147">
        <v>0</v>
      </c>
      <c r="CH38" s="146">
        <v>0</v>
      </c>
      <c r="CI38" s="148">
        <v>0</v>
      </c>
      <c r="CJ38" s="149">
        <v>0</v>
      </c>
      <c r="CK38" s="147">
        <v>0</v>
      </c>
      <c r="CL38" s="158">
        <v>3</v>
      </c>
      <c r="CM38" s="121">
        <v>141859</v>
      </c>
      <c r="CN38" s="160">
        <f t="shared" si="1"/>
        <v>265</v>
      </c>
      <c r="CO38" s="153">
        <f t="shared" si="2"/>
        <v>2066518</v>
      </c>
      <c r="CP38" s="154">
        <f t="shared" si="3"/>
        <v>125</v>
      </c>
      <c r="CQ38" s="155">
        <f t="shared" si="4"/>
        <v>939511</v>
      </c>
      <c r="CR38" s="164">
        <f t="shared" si="5"/>
        <v>114</v>
      </c>
      <c r="CS38" s="165">
        <f t="shared" si="6"/>
        <v>411791</v>
      </c>
      <c r="CT38" s="156">
        <f t="shared" si="7"/>
        <v>26</v>
      </c>
      <c r="CU38" s="157">
        <f t="shared" si="8"/>
        <v>715216</v>
      </c>
      <c r="CV38" s="161">
        <v>4</v>
      </c>
      <c r="CW38" s="162">
        <v>80000</v>
      </c>
      <c r="CX38" s="160">
        <f t="shared" si="9"/>
        <v>269</v>
      </c>
      <c r="CY38" s="163">
        <f t="shared" si="0"/>
        <v>2146518</v>
      </c>
    </row>
    <row r="39" spans="1:103" ht="21" customHeight="1" x14ac:dyDescent="0.15">
      <c r="A39" s="84">
        <v>34</v>
      </c>
      <c r="B39" s="85">
        <v>39473582</v>
      </c>
      <c r="C39" s="86" t="s">
        <v>56</v>
      </c>
      <c r="D39" s="144">
        <v>1</v>
      </c>
      <c r="E39" s="150">
        <v>6300</v>
      </c>
      <c r="F39" s="149">
        <v>1</v>
      </c>
      <c r="G39" s="147">
        <v>6300</v>
      </c>
      <c r="H39" s="146">
        <v>0</v>
      </c>
      <c r="I39" s="148">
        <v>0</v>
      </c>
      <c r="J39" s="149">
        <v>0</v>
      </c>
      <c r="K39" s="147">
        <v>0</v>
      </c>
      <c r="L39" s="144">
        <v>0</v>
      </c>
      <c r="M39" s="145">
        <v>0</v>
      </c>
      <c r="N39" s="146">
        <v>0</v>
      </c>
      <c r="O39" s="148">
        <v>0</v>
      </c>
      <c r="P39" s="149">
        <v>0</v>
      </c>
      <c r="Q39" s="147">
        <v>0</v>
      </c>
      <c r="R39" s="146">
        <v>0</v>
      </c>
      <c r="S39" s="147">
        <v>0</v>
      </c>
      <c r="T39" s="144">
        <v>0</v>
      </c>
      <c r="U39" s="150">
        <v>0</v>
      </c>
      <c r="V39" s="149">
        <v>0</v>
      </c>
      <c r="W39" s="147">
        <v>0</v>
      </c>
      <c r="X39" s="146">
        <v>0</v>
      </c>
      <c r="Y39" s="147">
        <v>0</v>
      </c>
      <c r="Z39" s="149">
        <v>0</v>
      </c>
      <c r="AA39" s="147">
        <v>0</v>
      </c>
      <c r="AB39" s="144">
        <v>55</v>
      </c>
      <c r="AC39" s="150">
        <v>486725</v>
      </c>
      <c r="AD39" s="149">
        <v>21</v>
      </c>
      <c r="AE39" s="147">
        <v>50026</v>
      </c>
      <c r="AF39" s="146">
        <v>26</v>
      </c>
      <c r="AG39" s="147">
        <v>120821</v>
      </c>
      <c r="AH39" s="149">
        <v>8</v>
      </c>
      <c r="AI39" s="147">
        <v>315878</v>
      </c>
      <c r="AJ39" s="144">
        <v>1</v>
      </c>
      <c r="AK39" s="150">
        <v>6614</v>
      </c>
      <c r="AL39" s="149">
        <v>0</v>
      </c>
      <c r="AM39" s="147">
        <v>0</v>
      </c>
      <c r="AN39" s="146">
        <v>1</v>
      </c>
      <c r="AO39" s="147">
        <v>6614</v>
      </c>
      <c r="AP39" s="149">
        <v>0</v>
      </c>
      <c r="AQ39" s="147">
        <v>0</v>
      </c>
      <c r="AR39" s="144">
        <v>0</v>
      </c>
      <c r="AS39" s="150">
        <v>0</v>
      </c>
      <c r="AT39" s="149">
        <v>0</v>
      </c>
      <c r="AU39" s="147">
        <v>0</v>
      </c>
      <c r="AV39" s="146">
        <v>0</v>
      </c>
      <c r="AW39" s="148">
        <v>0</v>
      </c>
      <c r="AX39" s="149">
        <v>0</v>
      </c>
      <c r="AY39" s="151">
        <v>0</v>
      </c>
      <c r="AZ39" s="144">
        <v>0</v>
      </c>
      <c r="BA39" s="150">
        <v>0</v>
      </c>
      <c r="BB39" s="149">
        <v>0</v>
      </c>
      <c r="BC39" s="147">
        <v>0</v>
      </c>
      <c r="BD39" s="146">
        <v>0</v>
      </c>
      <c r="BE39" s="148">
        <v>0</v>
      </c>
      <c r="BF39" s="149">
        <v>0</v>
      </c>
      <c r="BG39" s="147">
        <v>0</v>
      </c>
      <c r="BH39" s="144">
        <v>2</v>
      </c>
      <c r="BI39" s="150">
        <v>17407</v>
      </c>
      <c r="BJ39" s="149">
        <v>2</v>
      </c>
      <c r="BK39" s="147">
        <v>17407</v>
      </c>
      <c r="BL39" s="146">
        <v>0</v>
      </c>
      <c r="BM39" s="148">
        <v>0</v>
      </c>
      <c r="BN39" s="149">
        <v>0</v>
      </c>
      <c r="BO39" s="147">
        <v>0</v>
      </c>
      <c r="BP39" s="152">
        <v>0</v>
      </c>
      <c r="BQ39" s="153">
        <v>0</v>
      </c>
      <c r="BR39" s="154">
        <v>0</v>
      </c>
      <c r="BS39" s="155">
        <v>0</v>
      </c>
      <c r="BT39" s="164">
        <v>0</v>
      </c>
      <c r="BU39" s="165">
        <v>0</v>
      </c>
      <c r="BV39" s="156">
        <v>0</v>
      </c>
      <c r="BW39" s="157">
        <v>0</v>
      </c>
      <c r="BX39" s="154">
        <v>0</v>
      </c>
      <c r="BY39" s="157">
        <v>0</v>
      </c>
      <c r="BZ39" s="158">
        <v>0</v>
      </c>
      <c r="CA39" s="159">
        <v>0</v>
      </c>
      <c r="CB39" s="120">
        <v>0</v>
      </c>
      <c r="CC39" s="121">
        <v>0</v>
      </c>
      <c r="CD39" s="144">
        <v>0</v>
      </c>
      <c r="CE39" s="150">
        <v>0</v>
      </c>
      <c r="CF39" s="149">
        <v>0</v>
      </c>
      <c r="CG39" s="147">
        <v>0</v>
      </c>
      <c r="CH39" s="146">
        <v>0</v>
      </c>
      <c r="CI39" s="148">
        <v>0</v>
      </c>
      <c r="CJ39" s="149">
        <v>0</v>
      </c>
      <c r="CK39" s="147">
        <v>0</v>
      </c>
      <c r="CL39" s="158">
        <v>1</v>
      </c>
      <c r="CM39" s="121">
        <v>233</v>
      </c>
      <c r="CN39" s="160">
        <f t="shared" si="1"/>
        <v>60</v>
      </c>
      <c r="CO39" s="153">
        <f t="shared" si="2"/>
        <v>517279</v>
      </c>
      <c r="CP39" s="154">
        <f t="shared" si="3"/>
        <v>25</v>
      </c>
      <c r="CQ39" s="155">
        <f t="shared" si="4"/>
        <v>73966</v>
      </c>
      <c r="CR39" s="164">
        <f t="shared" si="5"/>
        <v>27</v>
      </c>
      <c r="CS39" s="165">
        <f t="shared" si="6"/>
        <v>127435</v>
      </c>
      <c r="CT39" s="156">
        <f t="shared" si="7"/>
        <v>8</v>
      </c>
      <c r="CU39" s="157">
        <f t="shared" si="8"/>
        <v>315878</v>
      </c>
      <c r="CV39" s="161">
        <v>4</v>
      </c>
      <c r="CW39" s="162">
        <v>80000</v>
      </c>
      <c r="CX39" s="160">
        <f t="shared" si="9"/>
        <v>64</v>
      </c>
      <c r="CY39" s="163">
        <f t="shared" si="0"/>
        <v>597279</v>
      </c>
    </row>
    <row r="40" spans="1:103" ht="21" customHeight="1" x14ac:dyDescent="0.15">
      <c r="A40" s="84">
        <v>35</v>
      </c>
      <c r="B40" s="85">
        <v>39473590</v>
      </c>
      <c r="C40" s="86" t="s">
        <v>178</v>
      </c>
      <c r="D40" s="144">
        <v>0</v>
      </c>
      <c r="E40" s="150">
        <v>0</v>
      </c>
      <c r="F40" s="149">
        <v>0</v>
      </c>
      <c r="G40" s="147">
        <v>0</v>
      </c>
      <c r="H40" s="146">
        <v>0</v>
      </c>
      <c r="I40" s="148">
        <v>0</v>
      </c>
      <c r="J40" s="149">
        <v>0</v>
      </c>
      <c r="K40" s="147">
        <v>0</v>
      </c>
      <c r="L40" s="144">
        <v>0</v>
      </c>
      <c r="M40" s="145">
        <v>0</v>
      </c>
      <c r="N40" s="146">
        <v>0</v>
      </c>
      <c r="O40" s="148">
        <v>0</v>
      </c>
      <c r="P40" s="149">
        <v>0</v>
      </c>
      <c r="Q40" s="147">
        <v>0</v>
      </c>
      <c r="R40" s="146">
        <v>0</v>
      </c>
      <c r="S40" s="147">
        <v>0</v>
      </c>
      <c r="T40" s="144">
        <v>0</v>
      </c>
      <c r="U40" s="150">
        <v>0</v>
      </c>
      <c r="V40" s="149">
        <v>0</v>
      </c>
      <c r="W40" s="147">
        <v>0</v>
      </c>
      <c r="X40" s="146">
        <v>0</v>
      </c>
      <c r="Y40" s="147">
        <v>0</v>
      </c>
      <c r="Z40" s="149">
        <v>0</v>
      </c>
      <c r="AA40" s="147">
        <v>0</v>
      </c>
      <c r="AB40" s="144">
        <v>218</v>
      </c>
      <c r="AC40" s="150">
        <v>1062493</v>
      </c>
      <c r="AD40" s="149">
        <v>183</v>
      </c>
      <c r="AE40" s="147">
        <v>785941</v>
      </c>
      <c r="AF40" s="146">
        <v>31</v>
      </c>
      <c r="AG40" s="147">
        <v>239811</v>
      </c>
      <c r="AH40" s="149">
        <v>4</v>
      </c>
      <c r="AI40" s="147">
        <v>36741</v>
      </c>
      <c r="AJ40" s="144">
        <v>8</v>
      </c>
      <c r="AK40" s="150">
        <v>256025</v>
      </c>
      <c r="AL40" s="149">
        <v>7</v>
      </c>
      <c r="AM40" s="147">
        <v>230865</v>
      </c>
      <c r="AN40" s="146">
        <v>1</v>
      </c>
      <c r="AO40" s="147">
        <v>25160</v>
      </c>
      <c r="AP40" s="149">
        <v>0</v>
      </c>
      <c r="AQ40" s="147">
        <v>0</v>
      </c>
      <c r="AR40" s="144">
        <v>0</v>
      </c>
      <c r="AS40" s="150">
        <v>0</v>
      </c>
      <c r="AT40" s="149">
        <v>0</v>
      </c>
      <c r="AU40" s="147">
        <v>0</v>
      </c>
      <c r="AV40" s="146">
        <v>0</v>
      </c>
      <c r="AW40" s="148">
        <v>0</v>
      </c>
      <c r="AX40" s="149">
        <v>0</v>
      </c>
      <c r="AY40" s="151">
        <v>0</v>
      </c>
      <c r="AZ40" s="144">
        <v>0</v>
      </c>
      <c r="BA40" s="150">
        <v>0</v>
      </c>
      <c r="BB40" s="149">
        <v>0</v>
      </c>
      <c r="BC40" s="147">
        <v>0</v>
      </c>
      <c r="BD40" s="146">
        <v>0</v>
      </c>
      <c r="BE40" s="148">
        <v>0</v>
      </c>
      <c r="BF40" s="149">
        <v>0</v>
      </c>
      <c r="BG40" s="147">
        <v>0</v>
      </c>
      <c r="BH40" s="144">
        <v>0</v>
      </c>
      <c r="BI40" s="150">
        <v>0</v>
      </c>
      <c r="BJ40" s="149">
        <v>0</v>
      </c>
      <c r="BK40" s="147">
        <v>0</v>
      </c>
      <c r="BL40" s="146">
        <v>0</v>
      </c>
      <c r="BM40" s="148">
        <v>0</v>
      </c>
      <c r="BN40" s="149">
        <v>0</v>
      </c>
      <c r="BO40" s="147">
        <v>0</v>
      </c>
      <c r="BP40" s="152">
        <v>0</v>
      </c>
      <c r="BQ40" s="153">
        <v>0</v>
      </c>
      <c r="BR40" s="154">
        <v>0</v>
      </c>
      <c r="BS40" s="155">
        <v>0</v>
      </c>
      <c r="BT40" s="164">
        <v>0</v>
      </c>
      <c r="BU40" s="165">
        <v>0</v>
      </c>
      <c r="BV40" s="156">
        <v>0</v>
      </c>
      <c r="BW40" s="157">
        <v>0</v>
      </c>
      <c r="BX40" s="154">
        <v>0</v>
      </c>
      <c r="BY40" s="157">
        <v>0</v>
      </c>
      <c r="BZ40" s="158">
        <v>0</v>
      </c>
      <c r="CA40" s="159">
        <v>0</v>
      </c>
      <c r="CB40" s="120">
        <v>0</v>
      </c>
      <c r="CC40" s="121">
        <v>0</v>
      </c>
      <c r="CD40" s="144">
        <v>0</v>
      </c>
      <c r="CE40" s="150">
        <v>0</v>
      </c>
      <c r="CF40" s="149">
        <v>0</v>
      </c>
      <c r="CG40" s="147">
        <v>0</v>
      </c>
      <c r="CH40" s="146">
        <v>0</v>
      </c>
      <c r="CI40" s="148">
        <v>0</v>
      </c>
      <c r="CJ40" s="149">
        <v>0</v>
      </c>
      <c r="CK40" s="147">
        <v>0</v>
      </c>
      <c r="CL40" s="158">
        <v>2</v>
      </c>
      <c r="CM40" s="121">
        <v>79104</v>
      </c>
      <c r="CN40" s="160">
        <f t="shared" si="1"/>
        <v>228</v>
      </c>
      <c r="CO40" s="153">
        <f t="shared" si="2"/>
        <v>1397622</v>
      </c>
      <c r="CP40" s="154">
        <f t="shared" si="3"/>
        <v>192</v>
      </c>
      <c r="CQ40" s="155">
        <f t="shared" si="4"/>
        <v>1095910</v>
      </c>
      <c r="CR40" s="164">
        <f t="shared" si="5"/>
        <v>32</v>
      </c>
      <c r="CS40" s="165">
        <f t="shared" si="6"/>
        <v>264971</v>
      </c>
      <c r="CT40" s="156">
        <f t="shared" si="7"/>
        <v>4</v>
      </c>
      <c r="CU40" s="157">
        <f t="shared" si="8"/>
        <v>36741</v>
      </c>
      <c r="CV40" s="161">
        <v>10</v>
      </c>
      <c r="CW40" s="162">
        <v>200000</v>
      </c>
      <c r="CX40" s="160">
        <f t="shared" si="9"/>
        <v>238</v>
      </c>
      <c r="CY40" s="163">
        <f t="shared" si="0"/>
        <v>1597622</v>
      </c>
    </row>
    <row r="41" spans="1:103" ht="21" customHeight="1" x14ac:dyDescent="0.15">
      <c r="A41" s="84">
        <v>36</v>
      </c>
      <c r="B41" s="85">
        <v>39473608</v>
      </c>
      <c r="C41" s="86" t="s">
        <v>179</v>
      </c>
      <c r="D41" s="144">
        <v>3</v>
      </c>
      <c r="E41" s="150">
        <v>8685</v>
      </c>
      <c r="F41" s="149">
        <v>3</v>
      </c>
      <c r="G41" s="147">
        <v>8685</v>
      </c>
      <c r="H41" s="146">
        <v>0</v>
      </c>
      <c r="I41" s="148">
        <v>0</v>
      </c>
      <c r="J41" s="149">
        <v>0</v>
      </c>
      <c r="K41" s="147">
        <v>0</v>
      </c>
      <c r="L41" s="144">
        <v>0</v>
      </c>
      <c r="M41" s="145">
        <v>0</v>
      </c>
      <c r="N41" s="146">
        <v>0</v>
      </c>
      <c r="O41" s="148">
        <v>0</v>
      </c>
      <c r="P41" s="149">
        <v>0</v>
      </c>
      <c r="Q41" s="147">
        <v>0</v>
      </c>
      <c r="R41" s="146">
        <v>0</v>
      </c>
      <c r="S41" s="147">
        <v>0</v>
      </c>
      <c r="T41" s="144">
        <v>0</v>
      </c>
      <c r="U41" s="150">
        <v>0</v>
      </c>
      <c r="V41" s="149">
        <v>0</v>
      </c>
      <c r="W41" s="147">
        <v>0</v>
      </c>
      <c r="X41" s="146">
        <v>0</v>
      </c>
      <c r="Y41" s="147">
        <v>0</v>
      </c>
      <c r="Z41" s="149">
        <v>0</v>
      </c>
      <c r="AA41" s="147">
        <v>0</v>
      </c>
      <c r="AB41" s="144">
        <v>191</v>
      </c>
      <c r="AC41" s="150">
        <v>958864</v>
      </c>
      <c r="AD41" s="149">
        <v>185</v>
      </c>
      <c r="AE41" s="147">
        <v>950199</v>
      </c>
      <c r="AF41" s="146">
        <v>6</v>
      </c>
      <c r="AG41" s="147">
        <v>8665</v>
      </c>
      <c r="AH41" s="149">
        <v>0</v>
      </c>
      <c r="AI41" s="147">
        <v>0</v>
      </c>
      <c r="AJ41" s="144">
        <v>7</v>
      </c>
      <c r="AK41" s="150">
        <v>260582</v>
      </c>
      <c r="AL41" s="149">
        <v>7</v>
      </c>
      <c r="AM41" s="147">
        <v>260582</v>
      </c>
      <c r="AN41" s="146">
        <v>0</v>
      </c>
      <c r="AO41" s="147">
        <v>0</v>
      </c>
      <c r="AP41" s="149">
        <v>0</v>
      </c>
      <c r="AQ41" s="147">
        <v>0</v>
      </c>
      <c r="AR41" s="144">
        <v>0</v>
      </c>
      <c r="AS41" s="150">
        <v>0</v>
      </c>
      <c r="AT41" s="149">
        <v>0</v>
      </c>
      <c r="AU41" s="147">
        <v>0</v>
      </c>
      <c r="AV41" s="146">
        <v>0</v>
      </c>
      <c r="AW41" s="148">
        <v>0</v>
      </c>
      <c r="AX41" s="149">
        <v>0</v>
      </c>
      <c r="AY41" s="151">
        <v>0</v>
      </c>
      <c r="AZ41" s="144">
        <v>0</v>
      </c>
      <c r="BA41" s="150">
        <v>0</v>
      </c>
      <c r="BB41" s="149">
        <v>0</v>
      </c>
      <c r="BC41" s="147">
        <v>0</v>
      </c>
      <c r="BD41" s="146">
        <v>0</v>
      </c>
      <c r="BE41" s="148">
        <v>0</v>
      </c>
      <c r="BF41" s="149">
        <v>0</v>
      </c>
      <c r="BG41" s="147">
        <v>0</v>
      </c>
      <c r="BH41" s="144">
        <v>9</v>
      </c>
      <c r="BI41" s="150">
        <v>83352</v>
      </c>
      <c r="BJ41" s="149">
        <v>9</v>
      </c>
      <c r="BK41" s="147">
        <v>83352</v>
      </c>
      <c r="BL41" s="146">
        <v>0</v>
      </c>
      <c r="BM41" s="148">
        <v>0</v>
      </c>
      <c r="BN41" s="149">
        <v>0</v>
      </c>
      <c r="BO41" s="147">
        <v>0</v>
      </c>
      <c r="BP41" s="152">
        <v>0</v>
      </c>
      <c r="BQ41" s="153">
        <v>0</v>
      </c>
      <c r="BR41" s="154">
        <v>0</v>
      </c>
      <c r="BS41" s="155">
        <v>0</v>
      </c>
      <c r="BT41" s="164">
        <v>0</v>
      </c>
      <c r="BU41" s="165">
        <v>0</v>
      </c>
      <c r="BV41" s="156">
        <v>0</v>
      </c>
      <c r="BW41" s="157">
        <v>0</v>
      </c>
      <c r="BX41" s="154">
        <v>0</v>
      </c>
      <c r="BY41" s="157">
        <v>0</v>
      </c>
      <c r="BZ41" s="158">
        <v>0</v>
      </c>
      <c r="CA41" s="159">
        <v>0</v>
      </c>
      <c r="CB41" s="120">
        <v>0</v>
      </c>
      <c r="CC41" s="121">
        <v>0</v>
      </c>
      <c r="CD41" s="144">
        <v>0</v>
      </c>
      <c r="CE41" s="150">
        <v>0</v>
      </c>
      <c r="CF41" s="149">
        <v>0</v>
      </c>
      <c r="CG41" s="147">
        <v>0</v>
      </c>
      <c r="CH41" s="146">
        <v>0</v>
      </c>
      <c r="CI41" s="148">
        <v>0</v>
      </c>
      <c r="CJ41" s="149">
        <v>0</v>
      </c>
      <c r="CK41" s="147">
        <v>0</v>
      </c>
      <c r="CL41" s="158">
        <v>0</v>
      </c>
      <c r="CM41" s="121">
        <v>0</v>
      </c>
      <c r="CN41" s="160">
        <f t="shared" si="1"/>
        <v>210</v>
      </c>
      <c r="CO41" s="153">
        <f t="shared" si="2"/>
        <v>1311483</v>
      </c>
      <c r="CP41" s="154">
        <f t="shared" si="3"/>
        <v>204</v>
      </c>
      <c r="CQ41" s="155">
        <f t="shared" si="4"/>
        <v>1302818</v>
      </c>
      <c r="CR41" s="164">
        <f t="shared" si="5"/>
        <v>6</v>
      </c>
      <c r="CS41" s="165">
        <f t="shared" si="6"/>
        <v>8665</v>
      </c>
      <c r="CT41" s="156">
        <f t="shared" si="7"/>
        <v>0</v>
      </c>
      <c r="CU41" s="157">
        <f t="shared" si="8"/>
        <v>0</v>
      </c>
      <c r="CV41" s="161">
        <v>11</v>
      </c>
      <c r="CW41" s="162">
        <v>220000</v>
      </c>
      <c r="CX41" s="160">
        <f t="shared" si="9"/>
        <v>221</v>
      </c>
      <c r="CY41" s="163">
        <f t="shared" si="0"/>
        <v>1531483</v>
      </c>
    </row>
    <row r="42" spans="1:103" ht="21" customHeight="1" x14ac:dyDescent="0.15">
      <c r="A42" s="84">
        <v>37</v>
      </c>
      <c r="B42" s="85">
        <v>39473616</v>
      </c>
      <c r="C42" s="86" t="s">
        <v>57</v>
      </c>
      <c r="D42" s="144">
        <v>18</v>
      </c>
      <c r="E42" s="150">
        <v>57136</v>
      </c>
      <c r="F42" s="149">
        <v>12</v>
      </c>
      <c r="G42" s="147">
        <v>40582</v>
      </c>
      <c r="H42" s="146">
        <v>3</v>
      </c>
      <c r="I42" s="148">
        <v>9953</v>
      </c>
      <c r="J42" s="149">
        <v>3</v>
      </c>
      <c r="K42" s="147">
        <v>6601</v>
      </c>
      <c r="L42" s="144">
        <v>85</v>
      </c>
      <c r="M42" s="145">
        <v>1215540</v>
      </c>
      <c r="N42" s="146">
        <v>83</v>
      </c>
      <c r="O42" s="148">
        <v>1201688</v>
      </c>
      <c r="P42" s="149">
        <v>2</v>
      </c>
      <c r="Q42" s="147">
        <v>13852</v>
      </c>
      <c r="R42" s="146">
        <v>0</v>
      </c>
      <c r="S42" s="147">
        <v>0</v>
      </c>
      <c r="T42" s="144">
        <v>20</v>
      </c>
      <c r="U42" s="150">
        <v>534674</v>
      </c>
      <c r="V42" s="149">
        <v>20</v>
      </c>
      <c r="W42" s="147">
        <v>534674</v>
      </c>
      <c r="X42" s="146">
        <v>0</v>
      </c>
      <c r="Y42" s="147">
        <v>0</v>
      </c>
      <c r="Z42" s="149">
        <v>0</v>
      </c>
      <c r="AA42" s="147">
        <v>0</v>
      </c>
      <c r="AB42" s="144">
        <v>1410</v>
      </c>
      <c r="AC42" s="150">
        <v>6244892</v>
      </c>
      <c r="AD42" s="149">
        <v>1097</v>
      </c>
      <c r="AE42" s="147">
        <v>5148483</v>
      </c>
      <c r="AF42" s="146">
        <v>296</v>
      </c>
      <c r="AG42" s="147">
        <v>802314</v>
      </c>
      <c r="AH42" s="149">
        <v>17</v>
      </c>
      <c r="AI42" s="147">
        <v>294095</v>
      </c>
      <c r="AJ42" s="144">
        <v>31</v>
      </c>
      <c r="AK42" s="150">
        <v>880151</v>
      </c>
      <c r="AL42" s="149">
        <v>31</v>
      </c>
      <c r="AM42" s="147">
        <v>880151</v>
      </c>
      <c r="AN42" s="146">
        <v>0</v>
      </c>
      <c r="AO42" s="147">
        <v>0</v>
      </c>
      <c r="AP42" s="149">
        <v>0</v>
      </c>
      <c r="AQ42" s="147">
        <v>0</v>
      </c>
      <c r="AR42" s="144">
        <v>1</v>
      </c>
      <c r="AS42" s="150">
        <v>5445</v>
      </c>
      <c r="AT42" s="149">
        <v>1</v>
      </c>
      <c r="AU42" s="147">
        <v>5445</v>
      </c>
      <c r="AV42" s="146">
        <v>0</v>
      </c>
      <c r="AW42" s="148">
        <v>0</v>
      </c>
      <c r="AX42" s="149">
        <v>0</v>
      </c>
      <c r="AY42" s="151">
        <v>0</v>
      </c>
      <c r="AZ42" s="144">
        <v>0</v>
      </c>
      <c r="BA42" s="150">
        <v>0</v>
      </c>
      <c r="BB42" s="149">
        <v>0</v>
      </c>
      <c r="BC42" s="147">
        <v>0</v>
      </c>
      <c r="BD42" s="146">
        <v>0</v>
      </c>
      <c r="BE42" s="148">
        <v>0</v>
      </c>
      <c r="BF42" s="149">
        <v>0</v>
      </c>
      <c r="BG42" s="147">
        <v>0</v>
      </c>
      <c r="BH42" s="144">
        <v>40</v>
      </c>
      <c r="BI42" s="150">
        <v>453414</v>
      </c>
      <c r="BJ42" s="149">
        <v>39</v>
      </c>
      <c r="BK42" s="147">
        <v>406433</v>
      </c>
      <c r="BL42" s="146">
        <v>0</v>
      </c>
      <c r="BM42" s="148">
        <v>0</v>
      </c>
      <c r="BN42" s="149">
        <v>1</v>
      </c>
      <c r="BO42" s="147">
        <v>46981</v>
      </c>
      <c r="BP42" s="152">
        <v>0</v>
      </c>
      <c r="BQ42" s="153">
        <v>0</v>
      </c>
      <c r="BR42" s="154">
        <v>0</v>
      </c>
      <c r="BS42" s="155">
        <v>0</v>
      </c>
      <c r="BT42" s="164">
        <v>0</v>
      </c>
      <c r="BU42" s="165">
        <v>0</v>
      </c>
      <c r="BV42" s="156">
        <v>0</v>
      </c>
      <c r="BW42" s="157">
        <v>0</v>
      </c>
      <c r="BX42" s="154">
        <v>0</v>
      </c>
      <c r="BY42" s="157">
        <v>0</v>
      </c>
      <c r="BZ42" s="158">
        <v>20</v>
      </c>
      <c r="CA42" s="159">
        <v>20656</v>
      </c>
      <c r="CB42" s="120">
        <v>0</v>
      </c>
      <c r="CC42" s="121">
        <v>0</v>
      </c>
      <c r="CD42" s="144">
        <v>0</v>
      </c>
      <c r="CE42" s="150">
        <v>0</v>
      </c>
      <c r="CF42" s="149">
        <v>0</v>
      </c>
      <c r="CG42" s="147">
        <v>0</v>
      </c>
      <c r="CH42" s="146">
        <v>0</v>
      </c>
      <c r="CI42" s="148">
        <v>0</v>
      </c>
      <c r="CJ42" s="149">
        <v>0</v>
      </c>
      <c r="CK42" s="147">
        <v>0</v>
      </c>
      <c r="CL42" s="158">
        <v>2</v>
      </c>
      <c r="CM42" s="121">
        <v>81000</v>
      </c>
      <c r="CN42" s="160">
        <f t="shared" si="1"/>
        <v>1627</v>
      </c>
      <c r="CO42" s="153">
        <f t="shared" si="2"/>
        <v>9492908</v>
      </c>
      <c r="CP42" s="154">
        <f t="shared" si="3"/>
        <v>1305</v>
      </c>
      <c r="CQ42" s="155">
        <f t="shared" si="4"/>
        <v>8319112</v>
      </c>
      <c r="CR42" s="164">
        <f t="shared" si="5"/>
        <v>301</v>
      </c>
      <c r="CS42" s="165">
        <f t="shared" si="6"/>
        <v>826119</v>
      </c>
      <c r="CT42" s="156">
        <f t="shared" si="7"/>
        <v>21</v>
      </c>
      <c r="CU42" s="157">
        <f t="shared" si="8"/>
        <v>347677</v>
      </c>
      <c r="CV42" s="161">
        <v>79</v>
      </c>
      <c r="CW42" s="162">
        <v>1580000</v>
      </c>
      <c r="CX42" s="160">
        <f t="shared" si="9"/>
        <v>1706</v>
      </c>
      <c r="CY42" s="163">
        <f t="shared" si="0"/>
        <v>11072908</v>
      </c>
    </row>
    <row r="43" spans="1:103" ht="21" customHeight="1" x14ac:dyDescent="0.15">
      <c r="A43" s="84">
        <v>38</v>
      </c>
      <c r="B43" s="85">
        <v>39473624</v>
      </c>
      <c r="C43" s="86" t="s">
        <v>58</v>
      </c>
      <c r="D43" s="144">
        <v>330</v>
      </c>
      <c r="E43" s="150">
        <v>1883637</v>
      </c>
      <c r="F43" s="149">
        <v>217</v>
      </c>
      <c r="G43" s="147">
        <v>1202442</v>
      </c>
      <c r="H43" s="146">
        <v>89</v>
      </c>
      <c r="I43" s="148">
        <v>602333</v>
      </c>
      <c r="J43" s="149">
        <v>24</v>
      </c>
      <c r="K43" s="147">
        <v>78862</v>
      </c>
      <c r="L43" s="144">
        <v>107</v>
      </c>
      <c r="M43" s="145">
        <v>2560970</v>
      </c>
      <c r="N43" s="146">
        <v>106</v>
      </c>
      <c r="O43" s="148">
        <v>2554314</v>
      </c>
      <c r="P43" s="149">
        <v>1</v>
      </c>
      <c r="Q43" s="147">
        <v>6656</v>
      </c>
      <c r="R43" s="146">
        <v>0</v>
      </c>
      <c r="S43" s="147">
        <v>0</v>
      </c>
      <c r="T43" s="144">
        <v>155</v>
      </c>
      <c r="U43" s="150">
        <v>3964667</v>
      </c>
      <c r="V43" s="149">
        <v>145</v>
      </c>
      <c r="W43" s="147">
        <v>3748489</v>
      </c>
      <c r="X43" s="146">
        <v>7</v>
      </c>
      <c r="Y43" s="147">
        <v>136112</v>
      </c>
      <c r="Z43" s="149">
        <v>3</v>
      </c>
      <c r="AA43" s="147">
        <v>80066</v>
      </c>
      <c r="AB43" s="144">
        <v>5228</v>
      </c>
      <c r="AC43" s="150">
        <v>21846791</v>
      </c>
      <c r="AD43" s="149">
        <v>3216</v>
      </c>
      <c r="AE43" s="147">
        <v>14145768</v>
      </c>
      <c r="AF43" s="146">
        <v>1891</v>
      </c>
      <c r="AG43" s="147">
        <v>5794793</v>
      </c>
      <c r="AH43" s="149">
        <v>121</v>
      </c>
      <c r="AI43" s="147">
        <v>1906230</v>
      </c>
      <c r="AJ43" s="144">
        <v>88</v>
      </c>
      <c r="AK43" s="150">
        <v>2356101</v>
      </c>
      <c r="AL43" s="149">
        <v>71</v>
      </c>
      <c r="AM43" s="147">
        <v>1968007</v>
      </c>
      <c r="AN43" s="146">
        <v>13</v>
      </c>
      <c r="AO43" s="147">
        <v>309518</v>
      </c>
      <c r="AP43" s="149">
        <v>4</v>
      </c>
      <c r="AQ43" s="147">
        <v>78576</v>
      </c>
      <c r="AR43" s="144">
        <v>1</v>
      </c>
      <c r="AS43" s="150">
        <v>9612</v>
      </c>
      <c r="AT43" s="149">
        <v>1</v>
      </c>
      <c r="AU43" s="147">
        <v>9612</v>
      </c>
      <c r="AV43" s="146">
        <v>0</v>
      </c>
      <c r="AW43" s="148">
        <v>0</v>
      </c>
      <c r="AX43" s="149">
        <v>0</v>
      </c>
      <c r="AY43" s="151">
        <v>0</v>
      </c>
      <c r="AZ43" s="144">
        <v>0</v>
      </c>
      <c r="BA43" s="150">
        <v>0</v>
      </c>
      <c r="BB43" s="149">
        <v>0</v>
      </c>
      <c r="BC43" s="147">
        <v>0</v>
      </c>
      <c r="BD43" s="146">
        <v>0</v>
      </c>
      <c r="BE43" s="148">
        <v>0</v>
      </c>
      <c r="BF43" s="149">
        <v>0</v>
      </c>
      <c r="BG43" s="147">
        <v>0</v>
      </c>
      <c r="BH43" s="144">
        <v>140</v>
      </c>
      <c r="BI43" s="150">
        <v>1544531</v>
      </c>
      <c r="BJ43" s="149">
        <v>123</v>
      </c>
      <c r="BK43" s="147">
        <v>1280014</v>
      </c>
      <c r="BL43" s="146">
        <v>10</v>
      </c>
      <c r="BM43" s="148">
        <v>96970</v>
      </c>
      <c r="BN43" s="149">
        <v>7</v>
      </c>
      <c r="BO43" s="147">
        <v>167547</v>
      </c>
      <c r="BP43" s="152">
        <v>0</v>
      </c>
      <c r="BQ43" s="153">
        <v>0</v>
      </c>
      <c r="BR43" s="154">
        <v>0</v>
      </c>
      <c r="BS43" s="155">
        <v>0</v>
      </c>
      <c r="BT43" s="164">
        <v>0</v>
      </c>
      <c r="BU43" s="165">
        <v>0</v>
      </c>
      <c r="BV43" s="156">
        <v>0</v>
      </c>
      <c r="BW43" s="157">
        <v>0</v>
      </c>
      <c r="BX43" s="154">
        <v>0</v>
      </c>
      <c r="BY43" s="157">
        <v>0</v>
      </c>
      <c r="BZ43" s="158">
        <v>3</v>
      </c>
      <c r="CA43" s="159">
        <v>46187</v>
      </c>
      <c r="CB43" s="120">
        <v>2</v>
      </c>
      <c r="CC43" s="121">
        <v>7650</v>
      </c>
      <c r="CD43" s="144">
        <v>0</v>
      </c>
      <c r="CE43" s="150">
        <v>0</v>
      </c>
      <c r="CF43" s="149">
        <v>0</v>
      </c>
      <c r="CG43" s="147">
        <v>0</v>
      </c>
      <c r="CH43" s="146">
        <v>0</v>
      </c>
      <c r="CI43" s="148">
        <v>0</v>
      </c>
      <c r="CJ43" s="149">
        <v>0</v>
      </c>
      <c r="CK43" s="147">
        <v>0</v>
      </c>
      <c r="CL43" s="158">
        <v>14</v>
      </c>
      <c r="CM43" s="121">
        <v>502341</v>
      </c>
      <c r="CN43" s="160">
        <f t="shared" si="1"/>
        <v>6068</v>
      </c>
      <c r="CO43" s="153">
        <f t="shared" si="2"/>
        <v>34722487</v>
      </c>
      <c r="CP43" s="154">
        <f t="shared" si="3"/>
        <v>3898</v>
      </c>
      <c r="CQ43" s="155">
        <f t="shared" si="4"/>
        <v>25464824</v>
      </c>
      <c r="CR43" s="164">
        <f t="shared" si="5"/>
        <v>2011</v>
      </c>
      <c r="CS43" s="165">
        <f t="shared" si="6"/>
        <v>6946382</v>
      </c>
      <c r="CT43" s="156">
        <f t="shared" si="7"/>
        <v>159</v>
      </c>
      <c r="CU43" s="157">
        <f t="shared" si="8"/>
        <v>2311281</v>
      </c>
      <c r="CV43" s="161">
        <v>194</v>
      </c>
      <c r="CW43" s="162">
        <v>3880000</v>
      </c>
      <c r="CX43" s="160">
        <f t="shared" si="9"/>
        <v>6262</v>
      </c>
      <c r="CY43" s="163">
        <f t="shared" si="0"/>
        <v>38602487</v>
      </c>
    </row>
    <row r="44" spans="1:103" ht="21" customHeight="1" x14ac:dyDescent="0.15">
      <c r="A44" s="84">
        <v>39</v>
      </c>
      <c r="B44" s="85">
        <v>39473756</v>
      </c>
      <c r="C44" s="86" t="s">
        <v>180</v>
      </c>
      <c r="D44" s="144">
        <v>8</v>
      </c>
      <c r="E44" s="150">
        <v>23202</v>
      </c>
      <c r="F44" s="149">
        <v>8</v>
      </c>
      <c r="G44" s="147">
        <v>23202</v>
      </c>
      <c r="H44" s="146">
        <v>0</v>
      </c>
      <c r="I44" s="148">
        <v>0</v>
      </c>
      <c r="J44" s="149">
        <v>0</v>
      </c>
      <c r="K44" s="147">
        <v>0</v>
      </c>
      <c r="L44" s="144">
        <v>0</v>
      </c>
      <c r="M44" s="145">
        <v>0</v>
      </c>
      <c r="N44" s="146">
        <v>0</v>
      </c>
      <c r="O44" s="148">
        <v>0</v>
      </c>
      <c r="P44" s="149">
        <v>0</v>
      </c>
      <c r="Q44" s="147">
        <v>0</v>
      </c>
      <c r="R44" s="146">
        <v>0</v>
      </c>
      <c r="S44" s="147">
        <v>0</v>
      </c>
      <c r="T44" s="144">
        <v>0</v>
      </c>
      <c r="U44" s="150">
        <v>0</v>
      </c>
      <c r="V44" s="149">
        <v>0</v>
      </c>
      <c r="W44" s="147">
        <v>0</v>
      </c>
      <c r="X44" s="146">
        <v>0</v>
      </c>
      <c r="Y44" s="147">
        <v>0</v>
      </c>
      <c r="Z44" s="149">
        <v>0</v>
      </c>
      <c r="AA44" s="147">
        <v>0</v>
      </c>
      <c r="AB44" s="144">
        <v>172</v>
      </c>
      <c r="AC44" s="150">
        <v>831537</v>
      </c>
      <c r="AD44" s="149">
        <v>135</v>
      </c>
      <c r="AE44" s="147">
        <v>671283</v>
      </c>
      <c r="AF44" s="146">
        <v>35</v>
      </c>
      <c r="AG44" s="147">
        <v>135175</v>
      </c>
      <c r="AH44" s="149">
        <v>2</v>
      </c>
      <c r="AI44" s="147">
        <v>25079</v>
      </c>
      <c r="AJ44" s="144">
        <v>1</v>
      </c>
      <c r="AK44" s="150">
        <v>36347</v>
      </c>
      <c r="AL44" s="149">
        <v>1</v>
      </c>
      <c r="AM44" s="147">
        <v>36347</v>
      </c>
      <c r="AN44" s="146">
        <v>0</v>
      </c>
      <c r="AO44" s="147">
        <v>0</v>
      </c>
      <c r="AP44" s="149">
        <v>0</v>
      </c>
      <c r="AQ44" s="147">
        <v>0</v>
      </c>
      <c r="AR44" s="144">
        <v>0</v>
      </c>
      <c r="AS44" s="150">
        <v>0</v>
      </c>
      <c r="AT44" s="149">
        <v>0</v>
      </c>
      <c r="AU44" s="147">
        <v>0</v>
      </c>
      <c r="AV44" s="146">
        <v>0</v>
      </c>
      <c r="AW44" s="148">
        <v>0</v>
      </c>
      <c r="AX44" s="149">
        <v>0</v>
      </c>
      <c r="AY44" s="151">
        <v>0</v>
      </c>
      <c r="AZ44" s="144">
        <v>0</v>
      </c>
      <c r="BA44" s="150">
        <v>0</v>
      </c>
      <c r="BB44" s="149">
        <v>0</v>
      </c>
      <c r="BC44" s="147">
        <v>0</v>
      </c>
      <c r="BD44" s="146">
        <v>0</v>
      </c>
      <c r="BE44" s="148">
        <v>0</v>
      </c>
      <c r="BF44" s="149">
        <v>0</v>
      </c>
      <c r="BG44" s="147">
        <v>0</v>
      </c>
      <c r="BH44" s="144">
        <v>5</v>
      </c>
      <c r="BI44" s="150">
        <v>31384</v>
      </c>
      <c r="BJ44" s="149">
        <v>5</v>
      </c>
      <c r="BK44" s="147">
        <v>31384</v>
      </c>
      <c r="BL44" s="146">
        <v>0</v>
      </c>
      <c r="BM44" s="148">
        <v>0</v>
      </c>
      <c r="BN44" s="149">
        <v>0</v>
      </c>
      <c r="BO44" s="147">
        <v>0</v>
      </c>
      <c r="BP44" s="152">
        <v>0</v>
      </c>
      <c r="BQ44" s="153">
        <v>0</v>
      </c>
      <c r="BR44" s="154">
        <v>0</v>
      </c>
      <c r="BS44" s="155">
        <v>0</v>
      </c>
      <c r="BT44" s="164">
        <v>0</v>
      </c>
      <c r="BU44" s="165">
        <v>0</v>
      </c>
      <c r="BV44" s="156">
        <v>0</v>
      </c>
      <c r="BW44" s="157">
        <v>0</v>
      </c>
      <c r="BX44" s="154">
        <v>0</v>
      </c>
      <c r="BY44" s="157">
        <v>0</v>
      </c>
      <c r="BZ44" s="158">
        <v>0</v>
      </c>
      <c r="CA44" s="159">
        <v>0</v>
      </c>
      <c r="CB44" s="120">
        <v>0</v>
      </c>
      <c r="CC44" s="121">
        <v>0</v>
      </c>
      <c r="CD44" s="144">
        <v>0</v>
      </c>
      <c r="CE44" s="150">
        <v>0</v>
      </c>
      <c r="CF44" s="149">
        <v>0</v>
      </c>
      <c r="CG44" s="147">
        <v>0</v>
      </c>
      <c r="CH44" s="146">
        <v>0</v>
      </c>
      <c r="CI44" s="148">
        <v>0</v>
      </c>
      <c r="CJ44" s="149">
        <v>0</v>
      </c>
      <c r="CK44" s="147">
        <v>0</v>
      </c>
      <c r="CL44" s="158">
        <v>0</v>
      </c>
      <c r="CM44" s="121">
        <v>0</v>
      </c>
      <c r="CN44" s="160">
        <f t="shared" si="1"/>
        <v>186</v>
      </c>
      <c r="CO44" s="153">
        <f t="shared" si="2"/>
        <v>922470</v>
      </c>
      <c r="CP44" s="154">
        <f t="shared" si="3"/>
        <v>149</v>
      </c>
      <c r="CQ44" s="155">
        <f t="shared" si="4"/>
        <v>762216</v>
      </c>
      <c r="CR44" s="164">
        <f t="shared" si="5"/>
        <v>35</v>
      </c>
      <c r="CS44" s="165">
        <f t="shared" si="6"/>
        <v>135175</v>
      </c>
      <c r="CT44" s="156">
        <f t="shared" si="7"/>
        <v>2</v>
      </c>
      <c r="CU44" s="157">
        <f t="shared" si="8"/>
        <v>25079</v>
      </c>
      <c r="CV44" s="161">
        <v>7</v>
      </c>
      <c r="CW44" s="162">
        <v>140000</v>
      </c>
      <c r="CX44" s="160">
        <f t="shared" si="9"/>
        <v>193</v>
      </c>
      <c r="CY44" s="163">
        <f t="shared" si="0"/>
        <v>1062470</v>
      </c>
    </row>
    <row r="45" spans="1:103" ht="21" customHeight="1" x14ac:dyDescent="0.15">
      <c r="A45" s="84">
        <v>40</v>
      </c>
      <c r="B45" s="85">
        <v>39473814</v>
      </c>
      <c r="C45" s="86" t="s">
        <v>181</v>
      </c>
      <c r="D45" s="144">
        <v>38</v>
      </c>
      <c r="E45" s="150">
        <v>195075</v>
      </c>
      <c r="F45" s="149">
        <v>22</v>
      </c>
      <c r="G45" s="147">
        <v>114154</v>
      </c>
      <c r="H45" s="146">
        <v>14</v>
      </c>
      <c r="I45" s="148">
        <v>74317</v>
      </c>
      <c r="J45" s="149">
        <v>2</v>
      </c>
      <c r="K45" s="147">
        <v>6604</v>
      </c>
      <c r="L45" s="144">
        <v>1</v>
      </c>
      <c r="M45" s="145">
        <v>12519</v>
      </c>
      <c r="N45" s="146">
        <v>1</v>
      </c>
      <c r="O45" s="148">
        <v>12519</v>
      </c>
      <c r="P45" s="149">
        <v>0</v>
      </c>
      <c r="Q45" s="147">
        <v>0</v>
      </c>
      <c r="R45" s="146">
        <v>0</v>
      </c>
      <c r="S45" s="147">
        <v>0</v>
      </c>
      <c r="T45" s="144">
        <v>8</v>
      </c>
      <c r="U45" s="150">
        <v>161010</v>
      </c>
      <c r="V45" s="149">
        <v>8</v>
      </c>
      <c r="W45" s="147">
        <v>161010</v>
      </c>
      <c r="X45" s="146">
        <v>0</v>
      </c>
      <c r="Y45" s="147">
        <v>0</v>
      </c>
      <c r="Z45" s="149">
        <v>0</v>
      </c>
      <c r="AA45" s="147">
        <v>0</v>
      </c>
      <c r="AB45" s="144">
        <v>529</v>
      </c>
      <c r="AC45" s="150">
        <v>2509673</v>
      </c>
      <c r="AD45" s="149">
        <v>341</v>
      </c>
      <c r="AE45" s="147">
        <v>1506479</v>
      </c>
      <c r="AF45" s="146">
        <v>176</v>
      </c>
      <c r="AG45" s="147">
        <v>495175</v>
      </c>
      <c r="AH45" s="149">
        <v>12</v>
      </c>
      <c r="AI45" s="147">
        <v>508019</v>
      </c>
      <c r="AJ45" s="144">
        <v>11</v>
      </c>
      <c r="AK45" s="150">
        <v>433414</v>
      </c>
      <c r="AL45" s="149">
        <v>9</v>
      </c>
      <c r="AM45" s="147">
        <v>341862</v>
      </c>
      <c r="AN45" s="146">
        <v>1</v>
      </c>
      <c r="AO45" s="147">
        <v>47700</v>
      </c>
      <c r="AP45" s="149">
        <v>1</v>
      </c>
      <c r="AQ45" s="147">
        <v>43852</v>
      </c>
      <c r="AR45" s="144">
        <v>3</v>
      </c>
      <c r="AS45" s="150">
        <v>21870</v>
      </c>
      <c r="AT45" s="149">
        <v>3</v>
      </c>
      <c r="AU45" s="147">
        <v>21870</v>
      </c>
      <c r="AV45" s="146">
        <v>0</v>
      </c>
      <c r="AW45" s="148">
        <v>0</v>
      </c>
      <c r="AX45" s="149">
        <v>0</v>
      </c>
      <c r="AY45" s="151">
        <v>0</v>
      </c>
      <c r="AZ45" s="144">
        <v>0</v>
      </c>
      <c r="BA45" s="150">
        <v>0</v>
      </c>
      <c r="BB45" s="149">
        <v>0</v>
      </c>
      <c r="BC45" s="147">
        <v>0</v>
      </c>
      <c r="BD45" s="146">
        <v>0</v>
      </c>
      <c r="BE45" s="148">
        <v>0</v>
      </c>
      <c r="BF45" s="149">
        <v>0</v>
      </c>
      <c r="BG45" s="147">
        <v>0</v>
      </c>
      <c r="BH45" s="144">
        <v>15</v>
      </c>
      <c r="BI45" s="150">
        <v>196785</v>
      </c>
      <c r="BJ45" s="149">
        <v>15</v>
      </c>
      <c r="BK45" s="147">
        <v>196785</v>
      </c>
      <c r="BL45" s="146">
        <v>0</v>
      </c>
      <c r="BM45" s="148">
        <v>0</v>
      </c>
      <c r="BN45" s="149">
        <v>0</v>
      </c>
      <c r="BO45" s="147">
        <v>0</v>
      </c>
      <c r="BP45" s="152">
        <v>0</v>
      </c>
      <c r="BQ45" s="153">
        <v>0</v>
      </c>
      <c r="BR45" s="154">
        <v>0</v>
      </c>
      <c r="BS45" s="155">
        <v>0</v>
      </c>
      <c r="BT45" s="164">
        <v>0</v>
      </c>
      <c r="BU45" s="165">
        <v>0</v>
      </c>
      <c r="BV45" s="156">
        <v>0</v>
      </c>
      <c r="BW45" s="157">
        <v>0</v>
      </c>
      <c r="BX45" s="154">
        <v>0</v>
      </c>
      <c r="BY45" s="157">
        <v>0</v>
      </c>
      <c r="BZ45" s="158">
        <v>0</v>
      </c>
      <c r="CA45" s="159">
        <v>0</v>
      </c>
      <c r="CB45" s="120">
        <v>0</v>
      </c>
      <c r="CC45" s="121">
        <v>0</v>
      </c>
      <c r="CD45" s="144">
        <v>0</v>
      </c>
      <c r="CE45" s="150">
        <v>0</v>
      </c>
      <c r="CF45" s="149">
        <v>0</v>
      </c>
      <c r="CG45" s="147">
        <v>0</v>
      </c>
      <c r="CH45" s="146">
        <v>0</v>
      </c>
      <c r="CI45" s="148">
        <v>0</v>
      </c>
      <c r="CJ45" s="149">
        <v>0</v>
      </c>
      <c r="CK45" s="147">
        <v>0</v>
      </c>
      <c r="CL45" s="158">
        <v>0</v>
      </c>
      <c r="CM45" s="121">
        <v>0</v>
      </c>
      <c r="CN45" s="160">
        <f t="shared" si="1"/>
        <v>605</v>
      </c>
      <c r="CO45" s="153">
        <f t="shared" si="2"/>
        <v>3530346</v>
      </c>
      <c r="CP45" s="154">
        <f t="shared" si="3"/>
        <v>399</v>
      </c>
      <c r="CQ45" s="155">
        <f t="shared" si="4"/>
        <v>2354679</v>
      </c>
      <c r="CR45" s="164">
        <f t="shared" si="5"/>
        <v>191</v>
      </c>
      <c r="CS45" s="165">
        <f t="shared" si="6"/>
        <v>617192</v>
      </c>
      <c r="CT45" s="156">
        <f t="shared" si="7"/>
        <v>15</v>
      </c>
      <c r="CU45" s="157">
        <f t="shared" si="8"/>
        <v>558475</v>
      </c>
      <c r="CV45" s="161">
        <v>16</v>
      </c>
      <c r="CW45" s="162">
        <v>320000</v>
      </c>
      <c r="CX45" s="160">
        <f t="shared" si="9"/>
        <v>621</v>
      </c>
      <c r="CY45" s="163">
        <f t="shared" si="0"/>
        <v>3850346</v>
      </c>
    </row>
    <row r="46" spans="1:103" ht="21" customHeight="1" thickBot="1" x14ac:dyDescent="0.2">
      <c r="A46" s="87">
        <v>41</v>
      </c>
      <c r="B46" s="88">
        <v>39473822</v>
      </c>
      <c r="C46" s="89" t="s">
        <v>182</v>
      </c>
      <c r="D46" s="166">
        <v>5</v>
      </c>
      <c r="E46" s="167">
        <v>16924</v>
      </c>
      <c r="F46" s="168">
        <v>2</v>
      </c>
      <c r="G46" s="169">
        <v>8496</v>
      </c>
      <c r="H46" s="170">
        <v>2</v>
      </c>
      <c r="I46" s="171">
        <v>5208</v>
      </c>
      <c r="J46" s="168">
        <v>1</v>
      </c>
      <c r="K46" s="169">
        <v>3220</v>
      </c>
      <c r="L46" s="166">
        <v>17</v>
      </c>
      <c r="M46" s="172">
        <v>234423</v>
      </c>
      <c r="N46" s="170">
        <v>17</v>
      </c>
      <c r="O46" s="171">
        <v>234423</v>
      </c>
      <c r="P46" s="168">
        <v>0</v>
      </c>
      <c r="Q46" s="169">
        <v>0</v>
      </c>
      <c r="R46" s="170">
        <v>0</v>
      </c>
      <c r="S46" s="169">
        <v>0</v>
      </c>
      <c r="T46" s="166">
        <v>18</v>
      </c>
      <c r="U46" s="167">
        <v>319716</v>
      </c>
      <c r="V46" s="168">
        <v>18</v>
      </c>
      <c r="W46" s="169">
        <v>319716</v>
      </c>
      <c r="X46" s="170">
        <v>0</v>
      </c>
      <c r="Y46" s="169">
        <v>0</v>
      </c>
      <c r="Z46" s="168">
        <v>0</v>
      </c>
      <c r="AA46" s="169">
        <v>0</v>
      </c>
      <c r="AB46" s="166">
        <v>191</v>
      </c>
      <c r="AC46" s="167">
        <v>781256</v>
      </c>
      <c r="AD46" s="168">
        <v>156</v>
      </c>
      <c r="AE46" s="169">
        <v>608282</v>
      </c>
      <c r="AF46" s="170">
        <v>33</v>
      </c>
      <c r="AG46" s="169">
        <v>163012</v>
      </c>
      <c r="AH46" s="168">
        <v>2</v>
      </c>
      <c r="AI46" s="169">
        <v>9962</v>
      </c>
      <c r="AJ46" s="166">
        <v>0</v>
      </c>
      <c r="AK46" s="167">
        <v>0</v>
      </c>
      <c r="AL46" s="168">
        <v>0</v>
      </c>
      <c r="AM46" s="169">
        <v>0</v>
      </c>
      <c r="AN46" s="170">
        <v>0</v>
      </c>
      <c r="AO46" s="169">
        <v>0</v>
      </c>
      <c r="AP46" s="168">
        <v>0</v>
      </c>
      <c r="AQ46" s="169">
        <v>0</v>
      </c>
      <c r="AR46" s="166">
        <v>0</v>
      </c>
      <c r="AS46" s="167">
        <v>0</v>
      </c>
      <c r="AT46" s="168">
        <v>0</v>
      </c>
      <c r="AU46" s="169">
        <v>0</v>
      </c>
      <c r="AV46" s="170">
        <v>0</v>
      </c>
      <c r="AW46" s="171">
        <v>0</v>
      </c>
      <c r="AX46" s="168">
        <v>0</v>
      </c>
      <c r="AY46" s="173">
        <v>0</v>
      </c>
      <c r="AZ46" s="166">
        <v>0</v>
      </c>
      <c r="BA46" s="167">
        <v>0</v>
      </c>
      <c r="BB46" s="168">
        <v>0</v>
      </c>
      <c r="BC46" s="169">
        <v>0</v>
      </c>
      <c r="BD46" s="170">
        <v>0</v>
      </c>
      <c r="BE46" s="171">
        <v>0</v>
      </c>
      <c r="BF46" s="168">
        <v>0</v>
      </c>
      <c r="BG46" s="169">
        <v>0</v>
      </c>
      <c r="BH46" s="166">
        <v>0</v>
      </c>
      <c r="BI46" s="167">
        <v>0</v>
      </c>
      <c r="BJ46" s="168">
        <v>0</v>
      </c>
      <c r="BK46" s="169">
        <v>0</v>
      </c>
      <c r="BL46" s="170">
        <v>0</v>
      </c>
      <c r="BM46" s="171">
        <v>0</v>
      </c>
      <c r="BN46" s="168">
        <v>0</v>
      </c>
      <c r="BO46" s="169">
        <v>0</v>
      </c>
      <c r="BP46" s="174">
        <v>0</v>
      </c>
      <c r="BQ46" s="175">
        <v>0</v>
      </c>
      <c r="BR46" s="176">
        <v>0</v>
      </c>
      <c r="BS46" s="177">
        <v>0</v>
      </c>
      <c r="BT46" s="178">
        <v>0</v>
      </c>
      <c r="BU46" s="179">
        <v>0</v>
      </c>
      <c r="BV46" s="180">
        <v>0</v>
      </c>
      <c r="BW46" s="181">
        <v>0</v>
      </c>
      <c r="BX46" s="176">
        <v>0</v>
      </c>
      <c r="BY46" s="181">
        <v>0</v>
      </c>
      <c r="BZ46" s="182">
        <v>0</v>
      </c>
      <c r="CA46" s="183">
        <v>0</v>
      </c>
      <c r="CB46" s="122">
        <v>0</v>
      </c>
      <c r="CC46" s="123">
        <v>0</v>
      </c>
      <c r="CD46" s="166">
        <v>0</v>
      </c>
      <c r="CE46" s="167">
        <v>0</v>
      </c>
      <c r="CF46" s="168">
        <v>0</v>
      </c>
      <c r="CG46" s="169">
        <v>0</v>
      </c>
      <c r="CH46" s="170">
        <v>0</v>
      </c>
      <c r="CI46" s="171">
        <v>0</v>
      </c>
      <c r="CJ46" s="168">
        <v>0</v>
      </c>
      <c r="CK46" s="169">
        <v>0</v>
      </c>
      <c r="CL46" s="182">
        <v>0</v>
      </c>
      <c r="CM46" s="123">
        <v>0</v>
      </c>
      <c r="CN46" s="184">
        <f t="shared" si="1"/>
        <v>231</v>
      </c>
      <c r="CO46" s="185">
        <f t="shared" si="2"/>
        <v>1352319</v>
      </c>
      <c r="CP46" s="176">
        <f t="shared" si="3"/>
        <v>193</v>
      </c>
      <c r="CQ46" s="177">
        <f>SUM(G46,O46,W46,AE46,AM46,AU46,BC46,BK46,BS46,$BY46,$CA46,$CC46,$CM46,CG46)</f>
        <v>1170917</v>
      </c>
      <c r="CR46" s="178">
        <f t="shared" si="5"/>
        <v>35</v>
      </c>
      <c r="CS46" s="179">
        <f>SUM(I46,Q46,Y46,AG46,AO46,AW46,BE46,BM46,BU46,CI46)</f>
        <v>168220</v>
      </c>
      <c r="CT46" s="180">
        <f t="shared" si="7"/>
        <v>3</v>
      </c>
      <c r="CU46" s="181">
        <f t="shared" si="8"/>
        <v>13182</v>
      </c>
      <c r="CV46" s="186">
        <v>3</v>
      </c>
      <c r="CW46" s="187">
        <v>60000</v>
      </c>
      <c r="CX46" s="188">
        <f t="shared" si="9"/>
        <v>234</v>
      </c>
      <c r="CY46" s="189">
        <f t="shared" si="0"/>
        <v>1412319</v>
      </c>
    </row>
    <row r="47" spans="1:103" ht="21" customHeight="1" thickTop="1" thickBot="1" x14ac:dyDescent="0.2">
      <c r="A47" s="274" t="s">
        <v>183</v>
      </c>
      <c r="B47" s="275"/>
      <c r="C47" s="90" t="s">
        <v>145</v>
      </c>
      <c r="D47" s="190">
        <f>SUM(D6:D46)</f>
        <v>22806</v>
      </c>
      <c r="E47" s="191">
        <f t="shared" ref="E47:CY47" si="10">SUM(E6:E46)</f>
        <v>119043082</v>
      </c>
      <c r="F47" s="192">
        <f t="shared" si="10"/>
        <v>14330</v>
      </c>
      <c r="G47" s="193">
        <f t="shared" si="10"/>
        <v>79765863</v>
      </c>
      <c r="H47" s="193">
        <f t="shared" si="10"/>
        <v>5047</v>
      </c>
      <c r="I47" s="193">
        <f t="shared" si="10"/>
        <v>25077544</v>
      </c>
      <c r="J47" s="193">
        <f t="shared" si="10"/>
        <v>3429</v>
      </c>
      <c r="K47" s="194">
        <f t="shared" si="10"/>
        <v>14199675</v>
      </c>
      <c r="L47" s="195">
        <f t="shared" si="10"/>
        <v>6249</v>
      </c>
      <c r="M47" s="191">
        <f t="shared" si="10"/>
        <v>111665403</v>
      </c>
      <c r="N47" s="192">
        <f t="shared" si="10"/>
        <v>4546</v>
      </c>
      <c r="O47" s="193">
        <f t="shared" si="10"/>
        <v>85661304</v>
      </c>
      <c r="P47" s="193">
        <f t="shared" si="10"/>
        <v>1145</v>
      </c>
      <c r="Q47" s="193">
        <f t="shared" si="10"/>
        <v>17775752</v>
      </c>
      <c r="R47" s="193">
        <f t="shared" si="10"/>
        <v>558</v>
      </c>
      <c r="S47" s="194">
        <f t="shared" si="10"/>
        <v>8228347</v>
      </c>
      <c r="T47" s="195">
        <f t="shared" si="10"/>
        <v>10080</v>
      </c>
      <c r="U47" s="191">
        <f t="shared" si="10"/>
        <v>264481070</v>
      </c>
      <c r="V47" s="192">
        <f t="shared" si="10"/>
        <v>7424</v>
      </c>
      <c r="W47" s="193">
        <f t="shared" si="10"/>
        <v>205278447</v>
      </c>
      <c r="X47" s="193">
        <f t="shared" si="10"/>
        <v>1839</v>
      </c>
      <c r="Y47" s="193">
        <f t="shared" si="10"/>
        <v>41678836</v>
      </c>
      <c r="Z47" s="193">
        <f t="shared" si="10"/>
        <v>817</v>
      </c>
      <c r="AA47" s="194">
        <f t="shared" si="10"/>
        <v>17523787</v>
      </c>
      <c r="AB47" s="195">
        <f t="shared" si="10"/>
        <v>279354</v>
      </c>
      <c r="AC47" s="191">
        <f t="shared" si="10"/>
        <v>1392421425</v>
      </c>
      <c r="AD47" s="192">
        <f t="shared" si="10"/>
        <v>146319</v>
      </c>
      <c r="AE47" s="193">
        <f t="shared" si="10"/>
        <v>697583260</v>
      </c>
      <c r="AF47" s="193">
        <f t="shared" si="10"/>
        <v>121114</v>
      </c>
      <c r="AG47" s="193">
        <f t="shared" si="10"/>
        <v>426332979</v>
      </c>
      <c r="AH47" s="193">
        <f t="shared" si="10"/>
        <v>11921</v>
      </c>
      <c r="AI47" s="194">
        <f t="shared" si="10"/>
        <v>268505186</v>
      </c>
      <c r="AJ47" s="195">
        <f t="shared" si="10"/>
        <v>4511</v>
      </c>
      <c r="AK47" s="191">
        <f t="shared" si="10"/>
        <v>147116587</v>
      </c>
      <c r="AL47" s="192">
        <f t="shared" si="10"/>
        <v>3415</v>
      </c>
      <c r="AM47" s="193">
        <f t="shared" si="10"/>
        <v>115230093</v>
      </c>
      <c r="AN47" s="193">
        <f t="shared" si="10"/>
        <v>706</v>
      </c>
      <c r="AO47" s="193">
        <f t="shared" si="10"/>
        <v>21271216</v>
      </c>
      <c r="AP47" s="193">
        <f t="shared" si="10"/>
        <v>390</v>
      </c>
      <c r="AQ47" s="194">
        <f t="shared" si="10"/>
        <v>10615278</v>
      </c>
      <c r="AR47" s="195">
        <f t="shared" si="10"/>
        <v>121</v>
      </c>
      <c r="AS47" s="191">
        <f t="shared" si="10"/>
        <v>3175595</v>
      </c>
      <c r="AT47" s="192">
        <f t="shared" si="10"/>
        <v>85</v>
      </c>
      <c r="AU47" s="193">
        <f t="shared" si="10"/>
        <v>2598315</v>
      </c>
      <c r="AV47" s="193">
        <f t="shared" si="10"/>
        <v>24</v>
      </c>
      <c r="AW47" s="193">
        <f t="shared" si="10"/>
        <v>440094</v>
      </c>
      <c r="AX47" s="193">
        <f t="shared" si="10"/>
        <v>12</v>
      </c>
      <c r="AY47" s="194">
        <f t="shared" si="10"/>
        <v>137186</v>
      </c>
      <c r="AZ47" s="195">
        <f t="shared" si="10"/>
        <v>29</v>
      </c>
      <c r="BA47" s="191">
        <f t="shared" si="10"/>
        <v>2977785</v>
      </c>
      <c r="BB47" s="192">
        <f t="shared" si="10"/>
        <v>29</v>
      </c>
      <c r="BC47" s="193">
        <f t="shared" si="10"/>
        <v>2977785</v>
      </c>
      <c r="BD47" s="193">
        <f t="shared" si="10"/>
        <v>0</v>
      </c>
      <c r="BE47" s="193">
        <f t="shared" si="10"/>
        <v>0</v>
      </c>
      <c r="BF47" s="193">
        <f t="shared" si="10"/>
        <v>0</v>
      </c>
      <c r="BG47" s="194">
        <f t="shared" si="10"/>
        <v>0</v>
      </c>
      <c r="BH47" s="195">
        <f t="shared" si="10"/>
        <v>8087</v>
      </c>
      <c r="BI47" s="191">
        <f t="shared" si="10"/>
        <v>127475020</v>
      </c>
      <c r="BJ47" s="192">
        <f t="shared" si="10"/>
        <v>6961</v>
      </c>
      <c r="BK47" s="193">
        <f t="shared" si="10"/>
        <v>92148192</v>
      </c>
      <c r="BL47" s="193">
        <f t="shared" si="10"/>
        <v>649</v>
      </c>
      <c r="BM47" s="193">
        <f t="shared" si="10"/>
        <v>16628843</v>
      </c>
      <c r="BN47" s="193">
        <f t="shared" si="10"/>
        <v>477</v>
      </c>
      <c r="BO47" s="194">
        <f t="shared" si="10"/>
        <v>18697985</v>
      </c>
      <c r="BP47" s="195">
        <f t="shared" si="10"/>
        <v>0</v>
      </c>
      <c r="BQ47" s="191">
        <f t="shared" si="10"/>
        <v>0</v>
      </c>
      <c r="BR47" s="192">
        <f t="shared" si="10"/>
        <v>0</v>
      </c>
      <c r="BS47" s="196">
        <f t="shared" si="10"/>
        <v>0</v>
      </c>
      <c r="BT47" s="197">
        <f t="shared" si="10"/>
        <v>0</v>
      </c>
      <c r="BU47" s="198">
        <f t="shared" si="10"/>
        <v>0</v>
      </c>
      <c r="BV47" s="193">
        <f t="shared" si="10"/>
        <v>0</v>
      </c>
      <c r="BW47" s="194">
        <f t="shared" si="10"/>
        <v>0</v>
      </c>
      <c r="BX47" s="192">
        <f t="shared" si="10"/>
        <v>1</v>
      </c>
      <c r="BY47" s="194">
        <f t="shared" si="10"/>
        <v>34470</v>
      </c>
      <c r="BZ47" s="192">
        <f t="shared" si="10"/>
        <v>2152</v>
      </c>
      <c r="CA47" s="194">
        <f t="shared" si="10"/>
        <v>3795415</v>
      </c>
      <c r="CB47" s="199">
        <f t="shared" si="10"/>
        <v>171</v>
      </c>
      <c r="CC47" s="200">
        <f t="shared" si="10"/>
        <v>608340</v>
      </c>
      <c r="CD47" s="201">
        <f t="shared" ref="CD47:CK47" si="11">SUM(CD6:CD46)</f>
        <v>0</v>
      </c>
      <c r="CE47" s="202">
        <f t="shared" si="11"/>
        <v>0</v>
      </c>
      <c r="CF47" s="203">
        <f t="shared" si="11"/>
        <v>0</v>
      </c>
      <c r="CG47" s="204">
        <f t="shared" si="11"/>
        <v>0</v>
      </c>
      <c r="CH47" s="205">
        <f t="shared" si="11"/>
        <v>0</v>
      </c>
      <c r="CI47" s="206">
        <f t="shared" si="11"/>
        <v>0</v>
      </c>
      <c r="CJ47" s="203">
        <f t="shared" si="11"/>
        <v>0</v>
      </c>
      <c r="CK47" s="207">
        <f t="shared" si="11"/>
        <v>0</v>
      </c>
      <c r="CL47" s="192">
        <f t="shared" si="10"/>
        <v>926</v>
      </c>
      <c r="CM47" s="200">
        <f t="shared" si="10"/>
        <v>28663785</v>
      </c>
      <c r="CN47" s="208">
        <f t="shared" si="10"/>
        <v>334487</v>
      </c>
      <c r="CO47" s="209">
        <f t="shared" si="10"/>
        <v>2201457977</v>
      </c>
      <c r="CP47" s="192">
        <f t="shared" ref="CP47:CU47" si="12">SUM(CP6:CP46)</f>
        <v>186359</v>
      </c>
      <c r="CQ47" s="196">
        <f>SUM(CQ6:CQ46)</f>
        <v>1314345269</v>
      </c>
      <c r="CR47" s="197">
        <f t="shared" si="12"/>
        <v>130524</v>
      </c>
      <c r="CS47" s="198">
        <f t="shared" si="12"/>
        <v>549205264</v>
      </c>
      <c r="CT47" s="193">
        <f t="shared" si="12"/>
        <v>17604</v>
      </c>
      <c r="CU47" s="194">
        <f t="shared" si="12"/>
        <v>337907444</v>
      </c>
      <c r="CV47" s="195">
        <f t="shared" si="10"/>
        <v>8960</v>
      </c>
      <c r="CW47" s="210">
        <f t="shared" si="10"/>
        <v>179200000</v>
      </c>
      <c r="CX47" s="208">
        <f t="shared" si="10"/>
        <v>343447</v>
      </c>
      <c r="CY47" s="211">
        <f t="shared" si="10"/>
        <v>2380657977</v>
      </c>
    </row>
    <row r="48" spans="1:103" x14ac:dyDescent="0.15"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</row>
  </sheetData>
  <sheetProtection sheet="1" insertColumns="0" insertRows="0" insertHyperlinks="0" deleteColumns="0" deleteRows="0" sort="0" autoFilter="0" pivotTables="0"/>
  <mergeCells count="70">
    <mergeCell ref="BL4:BM4"/>
    <mergeCell ref="BN4:BO4"/>
    <mergeCell ref="BR4:BS4"/>
    <mergeCell ref="BT4:BU4"/>
    <mergeCell ref="BV4:BW4"/>
    <mergeCell ref="BP4:BQ4"/>
    <mergeCell ref="BB4:BC4"/>
    <mergeCell ref="BD4:BE4"/>
    <mergeCell ref="BF4:BG4"/>
    <mergeCell ref="BJ4:BK4"/>
    <mergeCell ref="BH4:BI4"/>
    <mergeCell ref="X4:Y4"/>
    <mergeCell ref="AX4:AY4"/>
    <mergeCell ref="AT4:AU4"/>
    <mergeCell ref="AV4:AW4"/>
    <mergeCell ref="AL4:AM4"/>
    <mergeCell ref="A47:B47"/>
    <mergeCell ref="AJ4:AK4"/>
    <mergeCell ref="AB4:AC4"/>
    <mergeCell ref="D4:E4"/>
    <mergeCell ref="L4:M4"/>
    <mergeCell ref="T4:U4"/>
    <mergeCell ref="F4:G4"/>
    <mergeCell ref="H4:I4"/>
    <mergeCell ref="Z4:AA4"/>
    <mergeCell ref="AD4:AE4"/>
    <mergeCell ref="AF4:AG4"/>
    <mergeCell ref="AH4:AI4"/>
    <mergeCell ref="N4:O4"/>
    <mergeCell ref="P4:Q4"/>
    <mergeCell ref="R4:S4"/>
    <mergeCell ref="V4:W4"/>
    <mergeCell ref="CX3:CY3"/>
    <mergeCell ref="CX4:CY4"/>
    <mergeCell ref="CL3:CM3"/>
    <mergeCell ref="CL4:CM4"/>
    <mergeCell ref="CN4:CO4"/>
    <mergeCell ref="CP4:CQ4"/>
    <mergeCell ref="CR4:CS4"/>
    <mergeCell ref="CT4:CU4"/>
    <mergeCell ref="BP3:BW3"/>
    <mergeCell ref="CN3:CU3"/>
    <mergeCell ref="CV3:CW4"/>
    <mergeCell ref="CB3:CC3"/>
    <mergeCell ref="BZ3:CA3"/>
    <mergeCell ref="BX3:BY3"/>
    <mergeCell ref="BX4:BY4"/>
    <mergeCell ref="BZ4:CA4"/>
    <mergeCell ref="CB4:CC4"/>
    <mergeCell ref="CD3:CK3"/>
    <mergeCell ref="CD4:CE4"/>
    <mergeCell ref="CF4:CG4"/>
    <mergeCell ref="CH4:CI4"/>
    <mergeCell ref="CJ4:CK4"/>
    <mergeCell ref="BH3:BO3"/>
    <mergeCell ref="A3:A5"/>
    <mergeCell ref="B3:B5"/>
    <mergeCell ref="C3:C5"/>
    <mergeCell ref="D3:K3"/>
    <mergeCell ref="L3:S3"/>
    <mergeCell ref="T3:AA3"/>
    <mergeCell ref="AB3:AI3"/>
    <mergeCell ref="AJ3:AQ3"/>
    <mergeCell ref="AR3:AY3"/>
    <mergeCell ref="AZ3:BG3"/>
    <mergeCell ref="AR4:AS4"/>
    <mergeCell ref="AZ4:BA4"/>
    <mergeCell ref="J4:K4"/>
    <mergeCell ref="AN4:AO4"/>
    <mergeCell ref="AP4:AQ4"/>
  </mergeCells>
  <phoneticPr fontId="4"/>
  <pageMargins left="0.19685039370078741" right="0.19685039370078741" top="0.59055118110236227" bottom="0.59055118110236227" header="0.31496062992125984" footer="0.31496062992125984"/>
  <pageSetup paperSize="9" scale="54" orientation="landscape" r:id="rId1"/>
  <headerFooter>
    <oddHeader>&amp;L令和６年度 後期高齢者医療療養費支給実績</oddHeader>
    <oddFooter>&amp;C&amp;P　－　&amp;N</oddFooter>
  </headerFooter>
  <colBreaks count="3" manualBreakCount="3">
    <brk id="27" min="1" max="46" man="1"/>
    <brk id="51" min="1" max="46" man="1"/>
    <brk id="75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1人当たりの医療費</vt:lpstr>
      <vt:lpstr>被保険者数</vt:lpstr>
      <vt:lpstr>医療費集約</vt:lpstr>
      <vt:lpstr>９割</vt:lpstr>
      <vt:lpstr>８割 </vt:lpstr>
      <vt:lpstr>７割</vt:lpstr>
      <vt:lpstr>現金給付</vt:lpstr>
      <vt:lpstr>'1人当たりの医療費'!Print_Area</vt:lpstr>
      <vt:lpstr>'７割'!Print_Area</vt:lpstr>
      <vt:lpstr>'８割 '!Print_Area</vt:lpstr>
      <vt:lpstr>'９割'!Print_Area</vt:lpstr>
      <vt:lpstr>医療費集約!Print_Area</vt:lpstr>
      <vt:lpstr>現金給付!Print_Area</vt:lpstr>
      <vt:lpstr>被保険者数!Print_Area</vt:lpstr>
      <vt:lpstr>'７割'!Print_Titles</vt:lpstr>
      <vt:lpstr>'８割 '!Print_Titles</vt:lpstr>
      <vt:lpstr>'９割'!Print_Titles</vt:lpstr>
      <vt:lpstr>医療費集約!Print_Titles</vt:lpstr>
      <vt:lpstr>現金給付!Print_Titles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jigyo21</cp:lastModifiedBy>
  <cp:lastPrinted>2025-07-10T06:09:05Z</cp:lastPrinted>
  <dcterms:created xsi:type="dcterms:W3CDTF">2011-09-22T04:20:08Z</dcterms:created>
  <dcterms:modified xsi:type="dcterms:W3CDTF">2025-07-15T06:44:36Z</dcterms:modified>
</cp:coreProperties>
</file>